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CC2DE0EA-72D7-40D8-A3D1-EBB756D6AA0A}" xr6:coauthVersionLast="47" xr6:coauthVersionMax="47" xr10:uidLastSave="{00000000-0000-0000-0000-000000000000}"/>
  <bookViews>
    <workbookView xWindow="-98" yWindow="-98" windowWidth="28996" windowHeight="15675" tabRatio="725" xr2:uid="{00000000-000D-0000-FFFF-FFFF00000000}"/>
  </bookViews>
  <sheets>
    <sheet name="SPXTR(1988～)" sheetId="177" r:id="rId1"/>
    <sheet name="SPXTR(1988～) (2)" sheetId="182" r:id="rId2"/>
    <sheet name="SPXTR(1988～) (3)" sheetId="184" r:id="rId3"/>
  </sheets>
  <calcPr calcId="191029"/>
</workbook>
</file>

<file path=xl/calcChain.xml><?xml version="1.0" encoding="utf-8"?>
<calcChain xmlns="http://schemas.openxmlformats.org/spreadsheetml/2006/main">
  <c r="H38" i="182" l="1"/>
  <c r="I38" i="184"/>
  <c r="H38" i="184"/>
  <c r="C422" i="184"/>
  <c r="C399" i="184"/>
  <c r="C378" i="184"/>
  <c r="C358" i="184"/>
  <c r="C335" i="184"/>
  <c r="C314" i="184"/>
  <c r="C294" i="184"/>
  <c r="C271" i="184"/>
  <c r="C250" i="184"/>
  <c r="C230" i="184"/>
  <c r="C207" i="184"/>
  <c r="C186" i="184"/>
  <c r="C166" i="184"/>
  <c r="C143" i="184"/>
  <c r="C122" i="184"/>
  <c r="C102" i="184"/>
  <c r="C79" i="184"/>
  <c r="C58" i="184"/>
  <c r="F38" i="184"/>
  <c r="F30" i="184"/>
  <c r="F22" i="184"/>
  <c r="F14" i="184"/>
  <c r="F6" i="184"/>
  <c r="M1" i="184"/>
  <c r="C437" i="184" s="1"/>
  <c r="H20" i="182"/>
  <c r="H37" i="182"/>
  <c r="H36" i="182"/>
  <c r="H35" i="182"/>
  <c r="H34" i="182"/>
  <c r="H33" i="182"/>
  <c r="H32" i="182"/>
  <c r="H31" i="182"/>
  <c r="H30" i="182"/>
  <c r="H29" i="182"/>
  <c r="H28" i="182"/>
  <c r="H27" i="182"/>
  <c r="H26" i="182"/>
  <c r="H25" i="182"/>
  <c r="H24" i="182"/>
  <c r="H23" i="182"/>
  <c r="H22" i="182"/>
  <c r="H21" i="182"/>
  <c r="H19" i="182"/>
  <c r="H18" i="182"/>
  <c r="H17" i="182"/>
  <c r="H16" i="182"/>
  <c r="H15" i="182"/>
  <c r="H14" i="182"/>
  <c r="H13" i="182"/>
  <c r="H12" i="182"/>
  <c r="H11" i="182"/>
  <c r="H10" i="182"/>
  <c r="H9" i="182"/>
  <c r="H8" i="182"/>
  <c r="H7" i="182"/>
  <c r="H6" i="182"/>
  <c r="H5" i="182"/>
  <c r="H4" i="182"/>
  <c r="H2" i="182"/>
  <c r="H3" i="182"/>
  <c r="G2" i="182"/>
  <c r="G3" i="182"/>
  <c r="G4" i="182"/>
  <c r="G5" i="182"/>
  <c r="G6" i="182"/>
  <c r="G7" i="182"/>
  <c r="G8" i="182"/>
  <c r="G9" i="182"/>
  <c r="G10" i="182"/>
  <c r="G11" i="182"/>
  <c r="G12" i="182"/>
  <c r="G13" i="182"/>
  <c r="G14" i="182"/>
  <c r="G15" i="182"/>
  <c r="G16" i="182"/>
  <c r="G17" i="182"/>
  <c r="G18" i="182"/>
  <c r="G19" i="182"/>
  <c r="G20" i="182"/>
  <c r="G21" i="182"/>
  <c r="G22" i="182"/>
  <c r="G23" i="182"/>
  <c r="G24" i="182"/>
  <c r="G25" i="182"/>
  <c r="G26" i="182"/>
  <c r="G27" i="182"/>
  <c r="G28" i="182"/>
  <c r="G29" i="182"/>
  <c r="G30" i="182"/>
  <c r="G31" i="182"/>
  <c r="G32" i="182"/>
  <c r="G33" i="182"/>
  <c r="G34" i="182"/>
  <c r="G35" i="182"/>
  <c r="G36" i="182"/>
  <c r="G37" i="182"/>
  <c r="G38" i="182"/>
  <c r="C39" i="182"/>
  <c r="C34" i="182"/>
  <c r="F28" i="182"/>
  <c r="C23" i="182"/>
  <c r="C18" i="182"/>
  <c r="F12" i="182"/>
  <c r="C7" i="182"/>
  <c r="C3" i="182"/>
  <c r="L1" i="182"/>
  <c r="C437" i="182" s="1"/>
  <c r="C435" i="177"/>
  <c r="C436" i="177"/>
  <c r="C437" i="177"/>
  <c r="C434" i="177"/>
  <c r="F38" i="177"/>
  <c r="C3" i="177"/>
  <c r="C4" i="177"/>
  <c r="C5" i="177"/>
  <c r="C6" i="177"/>
  <c r="C7" i="177"/>
  <c r="C8" i="177"/>
  <c r="C9" i="177"/>
  <c r="C10" i="177"/>
  <c r="C11" i="177"/>
  <c r="C12" i="177"/>
  <c r="C13" i="177"/>
  <c r="C14" i="177"/>
  <c r="C15" i="177"/>
  <c r="C16" i="177"/>
  <c r="C17" i="177"/>
  <c r="C18" i="177"/>
  <c r="C19" i="177"/>
  <c r="C20" i="177"/>
  <c r="C21" i="177"/>
  <c r="C22" i="177"/>
  <c r="C23" i="177"/>
  <c r="C24" i="177"/>
  <c r="C25" i="177"/>
  <c r="C26" i="177"/>
  <c r="C27" i="177"/>
  <c r="C28" i="177"/>
  <c r="C29" i="177"/>
  <c r="C30" i="177"/>
  <c r="C31" i="177"/>
  <c r="C32" i="177"/>
  <c r="C33" i="177"/>
  <c r="C34" i="177"/>
  <c r="C35" i="177"/>
  <c r="C36" i="177"/>
  <c r="C37" i="177"/>
  <c r="C38" i="177"/>
  <c r="C39" i="177"/>
  <c r="C40" i="177"/>
  <c r="G5" i="177" s="1"/>
  <c r="C41" i="177"/>
  <c r="C42" i="177"/>
  <c r="C43" i="177"/>
  <c r="C44" i="177"/>
  <c r="C45" i="177"/>
  <c r="C46" i="177"/>
  <c r="C47" i="177"/>
  <c r="C48" i="177"/>
  <c r="C49" i="177"/>
  <c r="C50" i="177"/>
  <c r="C51" i="177"/>
  <c r="C52" i="177"/>
  <c r="C53" i="177"/>
  <c r="C54" i="177"/>
  <c r="C55" i="177"/>
  <c r="C56" i="177"/>
  <c r="C57" i="177"/>
  <c r="C58" i="177"/>
  <c r="C59" i="177"/>
  <c r="C60" i="177"/>
  <c r="C61" i="177"/>
  <c r="C62" i="177"/>
  <c r="C63" i="177"/>
  <c r="C64" i="177"/>
  <c r="C65" i="177"/>
  <c r="C66" i="177"/>
  <c r="C67" i="177"/>
  <c r="C68" i="177"/>
  <c r="C69" i="177"/>
  <c r="C70" i="177"/>
  <c r="C71" i="177"/>
  <c r="C72" i="177"/>
  <c r="C73" i="177"/>
  <c r="C74" i="177"/>
  <c r="C75" i="177"/>
  <c r="C76" i="177"/>
  <c r="C77" i="177"/>
  <c r="C78" i="177"/>
  <c r="C79" i="177"/>
  <c r="C80" i="177"/>
  <c r="C81" i="177"/>
  <c r="C82" i="177"/>
  <c r="C83" i="177"/>
  <c r="C84" i="177"/>
  <c r="C85" i="177"/>
  <c r="C86" i="177"/>
  <c r="C87" i="177"/>
  <c r="C88" i="177"/>
  <c r="G9" i="177" s="1"/>
  <c r="C89" i="177"/>
  <c r="C90" i="177"/>
  <c r="C91" i="177"/>
  <c r="C92" i="177"/>
  <c r="C93" i="177"/>
  <c r="C94" i="177"/>
  <c r="C95" i="177"/>
  <c r="C96" i="177"/>
  <c r="C97" i="177"/>
  <c r="C98" i="177"/>
  <c r="C99" i="177"/>
  <c r="C100" i="177"/>
  <c r="G10" i="177" s="1"/>
  <c r="C101" i="177"/>
  <c r="C102" i="177"/>
  <c r="C103" i="177"/>
  <c r="C104" i="177"/>
  <c r="C105" i="177"/>
  <c r="C106" i="177"/>
  <c r="C107" i="177"/>
  <c r="C108" i="177"/>
  <c r="C109" i="177"/>
  <c r="C110" i="177"/>
  <c r="C111" i="177"/>
  <c r="C112" i="177"/>
  <c r="C113" i="177"/>
  <c r="C114" i="177"/>
  <c r="C115" i="177"/>
  <c r="C116" i="177"/>
  <c r="C117" i="177"/>
  <c r="C118" i="177"/>
  <c r="C119" i="177"/>
  <c r="C120" i="177"/>
  <c r="C121" i="177"/>
  <c r="C122" i="177"/>
  <c r="C123" i="177"/>
  <c r="C124" i="177"/>
  <c r="G12" i="177" s="1"/>
  <c r="C125" i="177"/>
  <c r="C126" i="177"/>
  <c r="C127" i="177"/>
  <c r="C128" i="177"/>
  <c r="C129" i="177"/>
  <c r="C130" i="177"/>
  <c r="C131" i="177"/>
  <c r="C132" i="177"/>
  <c r="C133" i="177"/>
  <c r="C134" i="177"/>
  <c r="C135" i="177"/>
  <c r="C136" i="177"/>
  <c r="G13" i="177" s="1"/>
  <c r="C137" i="177"/>
  <c r="C138" i="177"/>
  <c r="C139" i="177"/>
  <c r="C140" i="177"/>
  <c r="C141" i="177"/>
  <c r="C142" i="177"/>
  <c r="C143" i="177"/>
  <c r="C144" i="177"/>
  <c r="C145" i="177"/>
  <c r="C146" i="177"/>
  <c r="C147" i="177"/>
  <c r="C148" i="177"/>
  <c r="G14" i="177" s="1"/>
  <c r="C149" i="177"/>
  <c r="C150" i="177"/>
  <c r="C151" i="177"/>
  <c r="C152" i="177"/>
  <c r="C153" i="177"/>
  <c r="C154" i="177"/>
  <c r="C155" i="177"/>
  <c r="C156" i="177"/>
  <c r="C157" i="177"/>
  <c r="C158" i="177"/>
  <c r="C159" i="177"/>
  <c r="C160" i="177"/>
  <c r="C161" i="177"/>
  <c r="C162" i="177"/>
  <c r="C163" i="177"/>
  <c r="C164" i="177"/>
  <c r="C165" i="177"/>
  <c r="C166" i="177"/>
  <c r="C167" i="177"/>
  <c r="C168" i="177"/>
  <c r="C169" i="177"/>
  <c r="C170" i="177"/>
  <c r="C171" i="177"/>
  <c r="C172" i="177"/>
  <c r="C173" i="177"/>
  <c r="C174" i="177"/>
  <c r="C175" i="177"/>
  <c r="C176" i="177"/>
  <c r="C177" i="177"/>
  <c r="C178" i="177"/>
  <c r="C179" i="177"/>
  <c r="C180" i="177"/>
  <c r="C181" i="177"/>
  <c r="C182" i="177"/>
  <c r="C183" i="177"/>
  <c r="C184" i="177"/>
  <c r="C185" i="177"/>
  <c r="C186" i="177"/>
  <c r="C187" i="177"/>
  <c r="C188" i="177"/>
  <c r="C189" i="177"/>
  <c r="C190" i="177"/>
  <c r="C191" i="177"/>
  <c r="C192" i="177"/>
  <c r="C193" i="177"/>
  <c r="C194" i="177"/>
  <c r="C195" i="177"/>
  <c r="C196" i="177"/>
  <c r="C197" i="177"/>
  <c r="C198" i="177"/>
  <c r="C199" i="177"/>
  <c r="C200" i="177"/>
  <c r="C201" i="177"/>
  <c r="C202" i="177"/>
  <c r="C203" i="177"/>
  <c r="C204" i="177"/>
  <c r="C205" i="177"/>
  <c r="C206" i="177"/>
  <c r="C207" i="177"/>
  <c r="C208" i="177"/>
  <c r="G19" i="177" s="1"/>
  <c r="C209" i="177"/>
  <c r="C210" i="177"/>
  <c r="C211" i="177"/>
  <c r="C212" i="177"/>
  <c r="C213" i="177"/>
  <c r="C214" i="177"/>
  <c r="C215" i="177"/>
  <c r="C216" i="177"/>
  <c r="C217" i="177"/>
  <c r="C218" i="177"/>
  <c r="C219" i="177"/>
  <c r="C220" i="177"/>
  <c r="C221" i="177"/>
  <c r="C222" i="177"/>
  <c r="C223" i="177"/>
  <c r="C224" i="177"/>
  <c r="C225" i="177"/>
  <c r="C226" i="177"/>
  <c r="C227" i="177"/>
  <c r="C228" i="177"/>
  <c r="C229" i="177"/>
  <c r="C230" i="177"/>
  <c r="C231" i="177"/>
  <c r="C232" i="177"/>
  <c r="C233" i="177"/>
  <c r="C234" i="177"/>
  <c r="C235" i="177"/>
  <c r="C236" i="177"/>
  <c r="C237" i="177"/>
  <c r="C238" i="177"/>
  <c r="C239" i="177"/>
  <c r="C240" i="177"/>
  <c r="C241" i="177"/>
  <c r="C242" i="177"/>
  <c r="C243" i="177"/>
  <c r="C244" i="177"/>
  <c r="C245" i="177"/>
  <c r="C246" i="177"/>
  <c r="C247" i="177"/>
  <c r="C248" i="177"/>
  <c r="C249" i="177"/>
  <c r="C250" i="177"/>
  <c r="C251" i="177"/>
  <c r="C252" i="177"/>
  <c r="C253" i="177"/>
  <c r="C254" i="177"/>
  <c r="C255" i="177"/>
  <c r="C256" i="177"/>
  <c r="C257" i="177"/>
  <c r="C258" i="177"/>
  <c r="C259" i="177"/>
  <c r="C260" i="177"/>
  <c r="C261" i="177"/>
  <c r="C262" i="177"/>
  <c r="C263" i="177"/>
  <c r="C264" i="177"/>
  <c r="C265" i="177"/>
  <c r="C266" i="177"/>
  <c r="C267" i="177"/>
  <c r="C268" i="177"/>
  <c r="C269" i="177"/>
  <c r="C270" i="177"/>
  <c r="C271" i="177"/>
  <c r="C272" i="177"/>
  <c r="C273" i="177"/>
  <c r="C274" i="177"/>
  <c r="C275" i="177"/>
  <c r="C276" i="177"/>
  <c r="C277" i="177"/>
  <c r="C278" i="177"/>
  <c r="C279" i="177"/>
  <c r="C280" i="177"/>
  <c r="C281" i="177"/>
  <c r="C282" i="177"/>
  <c r="C283" i="177"/>
  <c r="C284" i="177"/>
  <c r="C285" i="177"/>
  <c r="C286" i="177"/>
  <c r="C287" i="177"/>
  <c r="C288" i="177"/>
  <c r="C289" i="177"/>
  <c r="C290" i="177"/>
  <c r="C291" i="177"/>
  <c r="C292" i="177"/>
  <c r="C293" i="177"/>
  <c r="C294" i="177"/>
  <c r="C295" i="177"/>
  <c r="C296" i="177"/>
  <c r="C297" i="177"/>
  <c r="C298" i="177"/>
  <c r="C299" i="177"/>
  <c r="C300" i="177"/>
  <c r="C301" i="177"/>
  <c r="C302" i="177"/>
  <c r="C303" i="177"/>
  <c r="C304" i="177"/>
  <c r="C305" i="177"/>
  <c r="C306" i="177"/>
  <c r="C307" i="177"/>
  <c r="C308" i="177"/>
  <c r="C309" i="177"/>
  <c r="C310" i="177"/>
  <c r="C311" i="177"/>
  <c r="C312" i="177"/>
  <c r="C313" i="177"/>
  <c r="C314" i="177"/>
  <c r="C315" i="177"/>
  <c r="C316" i="177"/>
  <c r="C317" i="177"/>
  <c r="C318" i="177"/>
  <c r="C319" i="177"/>
  <c r="C320" i="177"/>
  <c r="C321" i="177"/>
  <c r="C322" i="177"/>
  <c r="C323" i="177"/>
  <c r="C324" i="177"/>
  <c r="C325" i="177"/>
  <c r="C326" i="177"/>
  <c r="C327" i="177"/>
  <c r="C328" i="177"/>
  <c r="C329" i="177"/>
  <c r="C330" i="177"/>
  <c r="C331" i="177"/>
  <c r="C332" i="177"/>
  <c r="C333" i="177"/>
  <c r="C334" i="177"/>
  <c r="C335" i="177"/>
  <c r="C336" i="177"/>
  <c r="C337" i="177"/>
  <c r="C338" i="177"/>
  <c r="C339" i="177"/>
  <c r="C340" i="177"/>
  <c r="C341" i="177"/>
  <c r="C342" i="177"/>
  <c r="C343" i="177"/>
  <c r="C344" i="177"/>
  <c r="C345" i="177"/>
  <c r="C346" i="177"/>
  <c r="C347" i="177"/>
  <c r="C348" i="177"/>
  <c r="C349" i="177"/>
  <c r="C350" i="177"/>
  <c r="C351" i="177"/>
  <c r="C352" i="177"/>
  <c r="G31" i="177" s="1"/>
  <c r="C353" i="177"/>
  <c r="C354" i="177"/>
  <c r="C355" i="177"/>
  <c r="C356" i="177"/>
  <c r="C357" i="177"/>
  <c r="C358" i="177"/>
  <c r="C359" i="177"/>
  <c r="C360" i="177"/>
  <c r="C361" i="177"/>
  <c r="C362" i="177"/>
  <c r="C363" i="177"/>
  <c r="C364" i="177"/>
  <c r="C365" i="177"/>
  <c r="C366" i="177"/>
  <c r="C367" i="177"/>
  <c r="C368" i="177"/>
  <c r="C369" i="177"/>
  <c r="C370" i="177"/>
  <c r="C371" i="177"/>
  <c r="C372" i="177"/>
  <c r="C373" i="177"/>
  <c r="C374" i="177"/>
  <c r="C375" i="177"/>
  <c r="C376" i="177"/>
  <c r="C377" i="177"/>
  <c r="C378" i="177"/>
  <c r="C379" i="177"/>
  <c r="C380" i="177"/>
  <c r="C381" i="177"/>
  <c r="C382" i="177"/>
  <c r="C383" i="177"/>
  <c r="C384" i="177"/>
  <c r="C385" i="177"/>
  <c r="C386" i="177"/>
  <c r="C387" i="177"/>
  <c r="C388" i="177"/>
  <c r="C389" i="177"/>
  <c r="C390" i="177"/>
  <c r="C391" i="177"/>
  <c r="C392" i="177"/>
  <c r="C393" i="177"/>
  <c r="C394" i="177"/>
  <c r="C395" i="177"/>
  <c r="C396" i="177"/>
  <c r="C397" i="177"/>
  <c r="C398" i="177"/>
  <c r="C399" i="177"/>
  <c r="C400" i="177"/>
  <c r="C401" i="177"/>
  <c r="C402" i="177"/>
  <c r="C403" i="177"/>
  <c r="C404" i="177"/>
  <c r="C405" i="177"/>
  <c r="C406" i="177"/>
  <c r="C407" i="177"/>
  <c r="C408" i="177"/>
  <c r="C409" i="177"/>
  <c r="C410" i="177"/>
  <c r="C411" i="177"/>
  <c r="C412" i="177"/>
  <c r="C413" i="177"/>
  <c r="C414" i="177"/>
  <c r="C415" i="177"/>
  <c r="C416" i="177"/>
  <c r="C417" i="177"/>
  <c r="C418" i="177"/>
  <c r="C419" i="177"/>
  <c r="C420" i="177"/>
  <c r="C421" i="177"/>
  <c r="C422" i="177"/>
  <c r="C423" i="177"/>
  <c r="C424" i="177"/>
  <c r="C425" i="177"/>
  <c r="C426" i="177"/>
  <c r="C427" i="177"/>
  <c r="C428" i="177"/>
  <c r="C429" i="177"/>
  <c r="C430" i="177"/>
  <c r="C431" i="177"/>
  <c r="C432" i="177"/>
  <c r="C433" i="177"/>
  <c r="F37" i="177"/>
  <c r="F36" i="177"/>
  <c r="F35" i="177"/>
  <c r="F34" i="177"/>
  <c r="F33" i="177"/>
  <c r="F32" i="177"/>
  <c r="F31" i="177"/>
  <c r="F30" i="177"/>
  <c r="F29" i="177"/>
  <c r="F28" i="177"/>
  <c r="F27" i="177"/>
  <c r="F26" i="177"/>
  <c r="F25" i="177"/>
  <c r="F24" i="177"/>
  <c r="F23" i="177"/>
  <c r="F22" i="177"/>
  <c r="F21" i="177"/>
  <c r="F20" i="177"/>
  <c r="F19" i="177"/>
  <c r="F18" i="177"/>
  <c r="F17" i="177"/>
  <c r="F16" i="177"/>
  <c r="F15" i="177"/>
  <c r="F14" i="177"/>
  <c r="F13" i="177"/>
  <c r="F12" i="177"/>
  <c r="F11" i="177"/>
  <c r="F10" i="177"/>
  <c r="F9" i="177"/>
  <c r="F8" i="177"/>
  <c r="F7" i="177"/>
  <c r="F6" i="177"/>
  <c r="G11" i="177"/>
  <c r="G17" i="177"/>
  <c r="C2" i="177"/>
  <c r="F5" i="177"/>
  <c r="F4" i="177"/>
  <c r="F3" i="177"/>
  <c r="F2" i="177"/>
  <c r="K1" i="177"/>
  <c r="G8" i="177"/>
  <c r="C7" i="184" l="1"/>
  <c r="C15" i="184"/>
  <c r="C23" i="184"/>
  <c r="C31" i="184"/>
  <c r="C39" i="184"/>
  <c r="C62" i="184"/>
  <c r="C82" i="184"/>
  <c r="C103" i="184"/>
  <c r="C126" i="184"/>
  <c r="C146" i="184"/>
  <c r="C167" i="184"/>
  <c r="C190" i="184"/>
  <c r="C210" i="184"/>
  <c r="C231" i="184"/>
  <c r="C254" i="184"/>
  <c r="C274" i="184"/>
  <c r="C295" i="184"/>
  <c r="C318" i="184"/>
  <c r="C338" i="184"/>
  <c r="C359" i="184"/>
  <c r="C382" i="184"/>
  <c r="C402" i="184"/>
  <c r="C423" i="184"/>
  <c r="C8" i="184"/>
  <c r="C16" i="184"/>
  <c r="C24" i="184"/>
  <c r="C32" i="184"/>
  <c r="C42" i="184"/>
  <c r="C63" i="184"/>
  <c r="C86" i="184"/>
  <c r="C106" i="184"/>
  <c r="C127" i="184"/>
  <c r="C150" i="184"/>
  <c r="C170" i="184"/>
  <c r="C191" i="184"/>
  <c r="C214" i="184"/>
  <c r="C234" i="184"/>
  <c r="C255" i="184"/>
  <c r="C278" i="184"/>
  <c r="C298" i="184"/>
  <c r="C319" i="184"/>
  <c r="C342" i="184"/>
  <c r="C362" i="184"/>
  <c r="C383" i="184"/>
  <c r="C406" i="184"/>
  <c r="C426" i="184"/>
  <c r="C9" i="184"/>
  <c r="C17" i="184"/>
  <c r="C25" i="184"/>
  <c r="C33" i="184"/>
  <c r="C46" i="184"/>
  <c r="C66" i="184"/>
  <c r="C87" i="184"/>
  <c r="C110" i="184"/>
  <c r="C130" i="184"/>
  <c r="C151" i="184"/>
  <c r="C174" i="184"/>
  <c r="C194" i="184"/>
  <c r="C215" i="184"/>
  <c r="C238" i="184"/>
  <c r="C258" i="184"/>
  <c r="C279" i="184"/>
  <c r="C302" i="184"/>
  <c r="C322" i="184"/>
  <c r="C343" i="184"/>
  <c r="C366" i="184"/>
  <c r="C386" i="184"/>
  <c r="C407" i="184"/>
  <c r="C430" i="184"/>
  <c r="F2" i="184"/>
  <c r="F10" i="184"/>
  <c r="F18" i="184"/>
  <c r="F26" i="184"/>
  <c r="F34" i="184"/>
  <c r="C47" i="184"/>
  <c r="C70" i="184"/>
  <c r="C90" i="184"/>
  <c r="C111" i="184"/>
  <c r="C134" i="184"/>
  <c r="C154" i="184"/>
  <c r="C175" i="184"/>
  <c r="C198" i="184"/>
  <c r="C218" i="184"/>
  <c r="C239" i="184"/>
  <c r="C262" i="184"/>
  <c r="C282" i="184"/>
  <c r="C303" i="184"/>
  <c r="C326" i="184"/>
  <c r="C346" i="184"/>
  <c r="C367" i="184"/>
  <c r="C390" i="184"/>
  <c r="C410" i="184"/>
  <c r="C431" i="184"/>
  <c r="C3" i="184"/>
  <c r="C11" i="184"/>
  <c r="C19" i="184"/>
  <c r="C27" i="184"/>
  <c r="C35" i="184"/>
  <c r="C50" i="184"/>
  <c r="C71" i="184"/>
  <c r="C94" i="184"/>
  <c r="C114" i="184"/>
  <c r="C135" i="184"/>
  <c r="C158" i="184"/>
  <c r="C178" i="184"/>
  <c r="C199" i="184"/>
  <c r="C222" i="184"/>
  <c r="C242" i="184"/>
  <c r="C263" i="184"/>
  <c r="C286" i="184"/>
  <c r="C306" i="184"/>
  <c r="C327" i="184"/>
  <c r="C350" i="184"/>
  <c r="C370" i="184"/>
  <c r="C391" i="184"/>
  <c r="C414" i="184"/>
  <c r="C434" i="184"/>
  <c r="F3" i="184"/>
  <c r="F11" i="184"/>
  <c r="F19" i="184"/>
  <c r="F27" i="184"/>
  <c r="F35" i="184"/>
  <c r="C54" i="184"/>
  <c r="C74" i="184"/>
  <c r="C95" i="184"/>
  <c r="C118" i="184"/>
  <c r="C138" i="184"/>
  <c r="C159" i="184"/>
  <c r="C182" i="184"/>
  <c r="C202" i="184"/>
  <c r="C223" i="184"/>
  <c r="C246" i="184"/>
  <c r="C266" i="184"/>
  <c r="C287" i="184"/>
  <c r="C310" i="184"/>
  <c r="C330" i="184"/>
  <c r="C351" i="184"/>
  <c r="C374" i="184"/>
  <c r="C394" i="184"/>
  <c r="C415" i="184"/>
  <c r="F4" i="184"/>
  <c r="F12" i="184"/>
  <c r="F20" i="184"/>
  <c r="F28" i="184"/>
  <c r="F36" i="184"/>
  <c r="C55" i="184"/>
  <c r="C78" i="184"/>
  <c r="C98" i="184"/>
  <c r="C119" i="184"/>
  <c r="C142" i="184"/>
  <c r="C162" i="184"/>
  <c r="C183" i="184"/>
  <c r="C206" i="184"/>
  <c r="C226" i="184"/>
  <c r="C247" i="184"/>
  <c r="C270" i="184"/>
  <c r="C290" i="184"/>
  <c r="C311" i="184"/>
  <c r="C334" i="184"/>
  <c r="C354" i="184"/>
  <c r="C375" i="184"/>
  <c r="C398" i="184"/>
  <c r="C418" i="184"/>
  <c r="C5" i="184"/>
  <c r="F8" i="184"/>
  <c r="C13" i="184"/>
  <c r="F16" i="184"/>
  <c r="C21" i="184"/>
  <c r="F24" i="184"/>
  <c r="C29" i="184"/>
  <c r="F32" i="184"/>
  <c r="C37" i="184"/>
  <c r="C48" i="184"/>
  <c r="C56" i="184"/>
  <c r="C64" i="184"/>
  <c r="G7" i="184" s="1"/>
  <c r="C72" i="184"/>
  <c r="C80" i="184"/>
  <c r="C88" i="184"/>
  <c r="C96" i="184"/>
  <c r="C104" i="184"/>
  <c r="C112" i="184"/>
  <c r="C120" i="184"/>
  <c r="C128" i="184"/>
  <c r="C136" i="184"/>
  <c r="C144" i="184"/>
  <c r="C152" i="184"/>
  <c r="C160" i="184"/>
  <c r="C168" i="184"/>
  <c r="C176" i="184"/>
  <c r="C184" i="184"/>
  <c r="C192" i="184"/>
  <c r="C200" i="184"/>
  <c r="C208" i="184"/>
  <c r="C216" i="184"/>
  <c r="C224" i="184"/>
  <c r="C232" i="184"/>
  <c r="C240" i="184"/>
  <c r="C248" i="184"/>
  <c r="C256" i="184"/>
  <c r="C264" i="184"/>
  <c r="C272" i="184"/>
  <c r="C280" i="184"/>
  <c r="C288" i="184"/>
  <c r="C296" i="184"/>
  <c r="C304" i="184"/>
  <c r="C312" i="184"/>
  <c r="C320" i="184"/>
  <c r="C328" i="184"/>
  <c r="C336" i="184"/>
  <c r="C344" i="184"/>
  <c r="C352" i="184"/>
  <c r="C360" i="184"/>
  <c r="C368" i="184"/>
  <c r="C376" i="184"/>
  <c r="C384" i="184"/>
  <c r="C392" i="184"/>
  <c r="C400" i="184"/>
  <c r="C408" i="184"/>
  <c r="C416" i="184"/>
  <c r="C424" i="184"/>
  <c r="C432" i="184"/>
  <c r="C2" i="184"/>
  <c r="F5" i="184"/>
  <c r="C10" i="184"/>
  <c r="F13" i="184"/>
  <c r="C18" i="184"/>
  <c r="F21" i="184"/>
  <c r="C26" i="184"/>
  <c r="F29" i="184"/>
  <c r="C34" i="184"/>
  <c r="F37" i="184"/>
  <c r="C43" i="184"/>
  <c r="C49" i="184"/>
  <c r="C57" i="184"/>
  <c r="C65" i="184"/>
  <c r="C73" i="184"/>
  <c r="C81" i="184"/>
  <c r="C89" i="184"/>
  <c r="C97" i="184"/>
  <c r="C105" i="184"/>
  <c r="C113" i="184"/>
  <c r="C121" i="184"/>
  <c r="C129" i="184"/>
  <c r="C137" i="184"/>
  <c r="C145" i="184"/>
  <c r="C153" i="184"/>
  <c r="C161" i="184"/>
  <c r="G15" i="184" s="1"/>
  <c r="C169" i="184"/>
  <c r="C177" i="184"/>
  <c r="C185" i="184"/>
  <c r="C193" i="184"/>
  <c r="C201" i="184"/>
  <c r="C209" i="184"/>
  <c r="C217" i="184"/>
  <c r="C225" i="184"/>
  <c r="C233" i="184"/>
  <c r="C241" i="184"/>
  <c r="C249" i="184"/>
  <c r="C257" i="184"/>
  <c r="C265" i="184"/>
  <c r="C273" i="184"/>
  <c r="C281" i="184"/>
  <c r="C289" i="184"/>
  <c r="C297" i="184"/>
  <c r="C305" i="184"/>
  <c r="C313" i="184"/>
  <c r="C321" i="184"/>
  <c r="C329" i="184"/>
  <c r="C337" i="184"/>
  <c r="C345" i="184"/>
  <c r="C353" i="184"/>
  <c r="C361" i="184"/>
  <c r="C369" i="184"/>
  <c r="C377" i="184"/>
  <c r="C385" i="184"/>
  <c r="C393" i="184"/>
  <c r="C401" i="184"/>
  <c r="C409" i="184"/>
  <c r="C417" i="184"/>
  <c r="C425" i="184"/>
  <c r="C433" i="184"/>
  <c r="C4" i="184"/>
  <c r="F7" i="184"/>
  <c r="C12" i="184"/>
  <c r="F15" i="184"/>
  <c r="C20" i="184"/>
  <c r="F23" i="184"/>
  <c r="C28" i="184"/>
  <c r="F31" i="184"/>
  <c r="C36" i="184"/>
  <c r="C40" i="184"/>
  <c r="C44" i="184"/>
  <c r="C51" i="184"/>
  <c r="C59" i="184"/>
  <c r="C67" i="184"/>
  <c r="C75" i="184"/>
  <c r="C83" i="184"/>
  <c r="C91" i="184"/>
  <c r="C99" i="184"/>
  <c r="C107" i="184"/>
  <c r="C115" i="184"/>
  <c r="C123" i="184"/>
  <c r="C131" i="184"/>
  <c r="C139" i="184"/>
  <c r="C147" i="184"/>
  <c r="C155" i="184"/>
  <c r="C163" i="184"/>
  <c r="C171" i="184"/>
  <c r="C179" i="184"/>
  <c r="C187" i="184"/>
  <c r="C195" i="184"/>
  <c r="G18" i="184" s="1"/>
  <c r="C203" i="184"/>
  <c r="C211" i="184"/>
  <c r="C219" i="184"/>
  <c r="C227" i="184"/>
  <c r="C235" i="184"/>
  <c r="C243" i="184"/>
  <c r="C251" i="184"/>
  <c r="C259" i="184"/>
  <c r="C267" i="184"/>
  <c r="C275" i="184"/>
  <c r="C283" i="184"/>
  <c r="C291" i="184"/>
  <c r="C299" i="184"/>
  <c r="C307" i="184"/>
  <c r="C315" i="184"/>
  <c r="C323" i="184"/>
  <c r="C331" i="184"/>
  <c r="C339" i="184"/>
  <c r="C347" i="184"/>
  <c r="C355" i="184"/>
  <c r="C363" i="184"/>
  <c r="C371" i="184"/>
  <c r="C379" i="184"/>
  <c r="C387" i="184"/>
  <c r="G34" i="184" s="1"/>
  <c r="C395" i="184"/>
  <c r="C403" i="184"/>
  <c r="C411" i="184"/>
  <c r="C419" i="184"/>
  <c r="C427" i="184"/>
  <c r="C435" i="184"/>
  <c r="C52" i="184"/>
  <c r="C60" i="184"/>
  <c r="C68" i="184"/>
  <c r="C76" i="184"/>
  <c r="C84" i="184"/>
  <c r="C92" i="184"/>
  <c r="C100" i="184"/>
  <c r="C108" i="184"/>
  <c r="C116" i="184"/>
  <c r="C124" i="184"/>
  <c r="G12" i="184" s="1"/>
  <c r="C132" i="184"/>
  <c r="C140" i="184"/>
  <c r="C148" i="184"/>
  <c r="C156" i="184"/>
  <c r="C164" i="184"/>
  <c r="C172" i="184"/>
  <c r="C180" i="184"/>
  <c r="C188" i="184"/>
  <c r="C196" i="184"/>
  <c r="C204" i="184"/>
  <c r="C212" i="184"/>
  <c r="C220" i="184"/>
  <c r="C228" i="184"/>
  <c r="C236" i="184"/>
  <c r="C244" i="184"/>
  <c r="C252" i="184"/>
  <c r="C260" i="184"/>
  <c r="C268" i="184"/>
  <c r="C276" i="184"/>
  <c r="C284" i="184"/>
  <c r="C292" i="184"/>
  <c r="C300" i="184"/>
  <c r="C308" i="184"/>
  <c r="C316" i="184"/>
  <c r="C324" i="184"/>
  <c r="C332" i="184"/>
  <c r="C340" i="184"/>
  <c r="C348" i="184"/>
  <c r="C356" i="184"/>
  <c r="C364" i="184"/>
  <c r="C372" i="184"/>
  <c r="C380" i="184"/>
  <c r="C388" i="184"/>
  <c r="C396" i="184"/>
  <c r="C404" i="184"/>
  <c r="C412" i="184"/>
  <c r="C420" i="184"/>
  <c r="C428" i="184"/>
  <c r="C436" i="184"/>
  <c r="C6" i="184"/>
  <c r="F9" i="184"/>
  <c r="C14" i="184"/>
  <c r="F17" i="184"/>
  <c r="C22" i="184"/>
  <c r="F25" i="184"/>
  <c r="C30" i="184"/>
  <c r="F33" i="184"/>
  <c r="C38" i="184"/>
  <c r="C41" i="184"/>
  <c r="C45" i="184"/>
  <c r="C53" i="184"/>
  <c r="C61" i="184"/>
  <c r="C69" i="184"/>
  <c r="C77" i="184"/>
  <c r="C85" i="184"/>
  <c r="C93" i="184"/>
  <c r="C101" i="184"/>
  <c r="C109" i="184"/>
  <c r="C117" i="184"/>
  <c r="C125" i="184"/>
  <c r="C133" i="184"/>
  <c r="C141" i="184"/>
  <c r="C149" i="184"/>
  <c r="C157" i="184"/>
  <c r="C165" i="184"/>
  <c r="C173" i="184"/>
  <c r="C181" i="184"/>
  <c r="C189" i="184"/>
  <c r="C197" i="184"/>
  <c r="C205" i="184"/>
  <c r="C213" i="184"/>
  <c r="C221" i="184"/>
  <c r="C229" i="184"/>
  <c r="C237" i="184"/>
  <c r="C245" i="184"/>
  <c r="C253" i="184"/>
  <c r="C261" i="184"/>
  <c r="C269" i="184"/>
  <c r="C277" i="184"/>
  <c r="C285" i="184"/>
  <c r="C293" i="184"/>
  <c r="C301" i="184"/>
  <c r="C309" i="184"/>
  <c r="C317" i="184"/>
  <c r="C325" i="184"/>
  <c r="C333" i="184"/>
  <c r="C341" i="184"/>
  <c r="C349" i="184"/>
  <c r="C357" i="184"/>
  <c r="C365" i="184"/>
  <c r="C373" i="184"/>
  <c r="C381" i="184"/>
  <c r="C389" i="184"/>
  <c r="C397" i="184"/>
  <c r="C405" i="184"/>
  <c r="C413" i="184"/>
  <c r="C421" i="184"/>
  <c r="C429" i="184"/>
  <c r="F2" i="182"/>
  <c r="C6" i="182"/>
  <c r="C11" i="182"/>
  <c r="F16" i="182"/>
  <c r="C22" i="182"/>
  <c r="C27" i="182"/>
  <c r="F32" i="182"/>
  <c r="C38" i="182"/>
  <c r="F6" i="182"/>
  <c r="C12" i="182"/>
  <c r="C17" i="182"/>
  <c r="F22" i="182"/>
  <c r="C28" i="182"/>
  <c r="C33" i="182"/>
  <c r="F38" i="182"/>
  <c r="C8" i="182"/>
  <c r="C13" i="182"/>
  <c r="F18" i="182"/>
  <c r="C24" i="182"/>
  <c r="C29" i="182"/>
  <c r="F34" i="182"/>
  <c r="C4" i="182"/>
  <c r="F8" i="182"/>
  <c r="C14" i="182"/>
  <c r="C19" i="182"/>
  <c r="F24" i="182"/>
  <c r="C30" i="182"/>
  <c r="C35" i="182"/>
  <c r="F4" i="182"/>
  <c r="C9" i="182"/>
  <c r="F14" i="182"/>
  <c r="C20" i="182"/>
  <c r="C25" i="182"/>
  <c r="F30" i="182"/>
  <c r="C36" i="182"/>
  <c r="C10" i="182"/>
  <c r="C15" i="182"/>
  <c r="F20" i="182"/>
  <c r="C26" i="182"/>
  <c r="C31" i="182"/>
  <c r="F36" i="182"/>
  <c r="C2" i="182"/>
  <c r="C5" i="182"/>
  <c r="F10" i="182"/>
  <c r="C16" i="182"/>
  <c r="C21" i="182"/>
  <c r="F26" i="182"/>
  <c r="C32" i="182"/>
  <c r="C37" i="182"/>
  <c r="C46" i="182"/>
  <c r="C54" i="182"/>
  <c r="C62" i="182"/>
  <c r="C70" i="182"/>
  <c r="C78" i="182"/>
  <c r="C86" i="182"/>
  <c r="C94" i="182"/>
  <c r="C102" i="182"/>
  <c r="C110" i="182"/>
  <c r="C118" i="182"/>
  <c r="C126" i="182"/>
  <c r="C134" i="182"/>
  <c r="C142" i="182"/>
  <c r="C150" i="182"/>
  <c r="C158" i="182"/>
  <c r="C166" i="182"/>
  <c r="C174" i="182"/>
  <c r="C182" i="182"/>
  <c r="C190" i="182"/>
  <c r="C198" i="182"/>
  <c r="C206" i="182"/>
  <c r="C214" i="182"/>
  <c r="C222" i="182"/>
  <c r="C230" i="182"/>
  <c r="C238" i="182"/>
  <c r="C246" i="182"/>
  <c r="C254" i="182"/>
  <c r="C262" i="182"/>
  <c r="C270" i="182"/>
  <c r="C278" i="182"/>
  <c r="C286" i="182"/>
  <c r="C294" i="182"/>
  <c r="C302" i="182"/>
  <c r="C310" i="182"/>
  <c r="C318" i="182"/>
  <c r="C326" i="182"/>
  <c r="C334" i="182"/>
  <c r="C342" i="182"/>
  <c r="C350" i="182"/>
  <c r="C358" i="182"/>
  <c r="C366" i="182"/>
  <c r="C374" i="182"/>
  <c r="C382" i="182"/>
  <c r="C390" i="182"/>
  <c r="C398" i="182"/>
  <c r="C406" i="182"/>
  <c r="C414" i="182"/>
  <c r="C422" i="182"/>
  <c r="C430" i="182"/>
  <c r="C42" i="182"/>
  <c r="C47" i="182"/>
  <c r="C55" i="182"/>
  <c r="C63" i="182"/>
  <c r="C71" i="182"/>
  <c r="C79" i="182"/>
  <c r="C87" i="182"/>
  <c r="C95" i="182"/>
  <c r="C103" i="182"/>
  <c r="C111" i="182"/>
  <c r="C119" i="182"/>
  <c r="C127" i="182"/>
  <c r="C135" i="182"/>
  <c r="C143" i="182"/>
  <c r="C151" i="182"/>
  <c r="C159" i="182"/>
  <c r="C167" i="182"/>
  <c r="C175" i="182"/>
  <c r="C183" i="182"/>
  <c r="C191" i="182"/>
  <c r="C199" i="182"/>
  <c r="C207" i="182"/>
  <c r="C215" i="182"/>
  <c r="C223" i="182"/>
  <c r="C231" i="182"/>
  <c r="C239" i="182"/>
  <c r="C247" i="182"/>
  <c r="C255" i="182"/>
  <c r="C263" i="182"/>
  <c r="C271" i="182"/>
  <c r="C279" i="182"/>
  <c r="C287" i="182"/>
  <c r="C295" i="182"/>
  <c r="C303" i="182"/>
  <c r="C311" i="182"/>
  <c r="C319" i="182"/>
  <c r="C327" i="182"/>
  <c r="C335" i="182"/>
  <c r="C343" i="182"/>
  <c r="C351" i="182"/>
  <c r="C359" i="182"/>
  <c r="C367" i="182"/>
  <c r="C375" i="182"/>
  <c r="C383" i="182"/>
  <c r="C391" i="182"/>
  <c r="C399" i="182"/>
  <c r="C407" i="182"/>
  <c r="C415" i="182"/>
  <c r="C423" i="182"/>
  <c r="C431" i="182"/>
  <c r="C48" i="182"/>
  <c r="C56" i="182"/>
  <c r="C64" i="182"/>
  <c r="C72" i="182"/>
  <c r="C80" i="182"/>
  <c r="C88" i="182"/>
  <c r="C96" i="182"/>
  <c r="C104" i="182"/>
  <c r="C112" i="182"/>
  <c r="C120" i="182"/>
  <c r="C128" i="182"/>
  <c r="C136" i="182"/>
  <c r="C144" i="182"/>
  <c r="C152" i="182"/>
  <c r="C160" i="182"/>
  <c r="C168" i="182"/>
  <c r="C176" i="182"/>
  <c r="C184" i="182"/>
  <c r="C192" i="182"/>
  <c r="C200" i="182"/>
  <c r="C208" i="182"/>
  <c r="C216" i="182"/>
  <c r="C224" i="182"/>
  <c r="C232" i="182"/>
  <c r="C240" i="182"/>
  <c r="C248" i="182"/>
  <c r="C256" i="182"/>
  <c r="C264" i="182"/>
  <c r="C272" i="182"/>
  <c r="C280" i="182"/>
  <c r="C288" i="182"/>
  <c r="C296" i="182"/>
  <c r="C304" i="182"/>
  <c r="C312" i="182"/>
  <c r="C320" i="182"/>
  <c r="C328" i="182"/>
  <c r="C336" i="182"/>
  <c r="C344" i="182"/>
  <c r="C352" i="182"/>
  <c r="C360" i="182"/>
  <c r="C368" i="182"/>
  <c r="C376" i="182"/>
  <c r="C384" i="182"/>
  <c r="C392" i="182"/>
  <c r="C400" i="182"/>
  <c r="C408" i="182"/>
  <c r="C416" i="182"/>
  <c r="C424" i="182"/>
  <c r="C432" i="182"/>
  <c r="C43" i="182"/>
  <c r="C49" i="182"/>
  <c r="C57" i="182"/>
  <c r="C65" i="182"/>
  <c r="C73" i="182"/>
  <c r="C81" i="182"/>
  <c r="C89" i="182"/>
  <c r="C97" i="182"/>
  <c r="C105" i="182"/>
  <c r="C113" i="182"/>
  <c r="C121" i="182"/>
  <c r="C129" i="182"/>
  <c r="C137" i="182"/>
  <c r="C145" i="182"/>
  <c r="C153" i="182"/>
  <c r="C161" i="182"/>
  <c r="C169" i="182"/>
  <c r="C177" i="182"/>
  <c r="C185" i="182"/>
  <c r="C193" i="182"/>
  <c r="C201" i="182"/>
  <c r="C209" i="182"/>
  <c r="C217" i="182"/>
  <c r="C225" i="182"/>
  <c r="C233" i="182"/>
  <c r="C241" i="182"/>
  <c r="C249" i="182"/>
  <c r="C257" i="182"/>
  <c r="C265" i="182"/>
  <c r="C273" i="182"/>
  <c r="C281" i="182"/>
  <c r="C289" i="182"/>
  <c r="C297" i="182"/>
  <c r="C305" i="182"/>
  <c r="C313" i="182"/>
  <c r="C321" i="182"/>
  <c r="C329" i="182"/>
  <c r="C337" i="182"/>
  <c r="C345" i="182"/>
  <c r="C353" i="182"/>
  <c r="C361" i="182"/>
  <c r="C369" i="182"/>
  <c r="C377" i="182"/>
  <c r="C385" i="182"/>
  <c r="C393" i="182"/>
  <c r="C401" i="182"/>
  <c r="C409" i="182"/>
  <c r="C417" i="182"/>
  <c r="C425" i="182"/>
  <c r="C433" i="182"/>
  <c r="C50" i="182"/>
  <c r="C58" i="182"/>
  <c r="C66" i="182"/>
  <c r="C74" i="182"/>
  <c r="C82" i="182"/>
  <c r="C90" i="182"/>
  <c r="C98" i="182"/>
  <c r="C106" i="182"/>
  <c r="C114" i="182"/>
  <c r="C122" i="182"/>
  <c r="C130" i="182"/>
  <c r="C138" i="182"/>
  <c r="C146" i="182"/>
  <c r="C154" i="182"/>
  <c r="C162" i="182"/>
  <c r="C170" i="182"/>
  <c r="C178" i="182"/>
  <c r="C186" i="182"/>
  <c r="C194" i="182"/>
  <c r="C202" i="182"/>
  <c r="C210" i="182"/>
  <c r="C218" i="182"/>
  <c r="C226" i="182"/>
  <c r="C234" i="182"/>
  <c r="C242" i="182"/>
  <c r="C250" i="182"/>
  <c r="C258" i="182"/>
  <c r="C266" i="182"/>
  <c r="C274" i="182"/>
  <c r="C282" i="182"/>
  <c r="C290" i="182"/>
  <c r="C298" i="182"/>
  <c r="C306" i="182"/>
  <c r="C314" i="182"/>
  <c r="C322" i="182"/>
  <c r="C330" i="182"/>
  <c r="C338" i="182"/>
  <c r="C346" i="182"/>
  <c r="C354" i="182"/>
  <c r="C362" i="182"/>
  <c r="C370" i="182"/>
  <c r="C378" i="182"/>
  <c r="C386" i="182"/>
  <c r="C394" i="182"/>
  <c r="C402" i="182"/>
  <c r="C410" i="182"/>
  <c r="C418" i="182"/>
  <c r="C426" i="182"/>
  <c r="C434" i="182"/>
  <c r="F3" i="182"/>
  <c r="F5" i="182"/>
  <c r="F7" i="182"/>
  <c r="F9" i="182"/>
  <c r="F11" i="182"/>
  <c r="F13" i="182"/>
  <c r="F15" i="182"/>
  <c r="F17" i="182"/>
  <c r="F19" i="182"/>
  <c r="F21" i="182"/>
  <c r="F23" i="182"/>
  <c r="F25" i="182"/>
  <c r="F27" i="182"/>
  <c r="F29" i="182"/>
  <c r="F31" i="182"/>
  <c r="F33" i="182"/>
  <c r="F35" i="182"/>
  <c r="F37" i="182"/>
  <c r="C40" i="182"/>
  <c r="C44" i="182"/>
  <c r="C51" i="182"/>
  <c r="C59" i="182"/>
  <c r="C67" i="182"/>
  <c r="C75" i="182"/>
  <c r="C83" i="182"/>
  <c r="C91" i="182"/>
  <c r="C99" i="182"/>
  <c r="C107" i="182"/>
  <c r="C115" i="182"/>
  <c r="C123" i="182"/>
  <c r="C131" i="182"/>
  <c r="C139" i="182"/>
  <c r="C147" i="182"/>
  <c r="C155" i="182"/>
  <c r="C163" i="182"/>
  <c r="C171" i="182"/>
  <c r="C179" i="182"/>
  <c r="C187" i="182"/>
  <c r="C195" i="182"/>
  <c r="C203" i="182"/>
  <c r="C211" i="182"/>
  <c r="C219" i="182"/>
  <c r="C227" i="182"/>
  <c r="C235" i="182"/>
  <c r="C243" i="182"/>
  <c r="C251" i="182"/>
  <c r="C259" i="182"/>
  <c r="C267" i="182"/>
  <c r="C275" i="182"/>
  <c r="C283" i="182"/>
  <c r="C291" i="182"/>
  <c r="C299" i="182"/>
  <c r="C307" i="182"/>
  <c r="C315" i="182"/>
  <c r="C323" i="182"/>
  <c r="C331" i="182"/>
  <c r="C339" i="182"/>
  <c r="C347" i="182"/>
  <c r="C355" i="182"/>
  <c r="C363" i="182"/>
  <c r="C371" i="182"/>
  <c r="C379" i="182"/>
  <c r="C387" i="182"/>
  <c r="C395" i="182"/>
  <c r="C403" i="182"/>
  <c r="C411" i="182"/>
  <c r="C419" i="182"/>
  <c r="C427" i="182"/>
  <c r="C435" i="182"/>
  <c r="C52" i="182"/>
  <c r="C60" i="182"/>
  <c r="C68" i="182"/>
  <c r="C76" i="182"/>
  <c r="C84" i="182"/>
  <c r="C92" i="182"/>
  <c r="C100" i="182"/>
  <c r="C108" i="182"/>
  <c r="C116" i="182"/>
  <c r="C124" i="182"/>
  <c r="C132" i="182"/>
  <c r="C140" i="182"/>
  <c r="C148" i="182"/>
  <c r="C156" i="182"/>
  <c r="C164" i="182"/>
  <c r="C172" i="182"/>
  <c r="C180" i="182"/>
  <c r="C188" i="182"/>
  <c r="C196" i="182"/>
  <c r="C204" i="182"/>
  <c r="C212" i="182"/>
  <c r="C220" i="182"/>
  <c r="C228" i="182"/>
  <c r="C236" i="182"/>
  <c r="C244" i="182"/>
  <c r="C252" i="182"/>
  <c r="C260" i="182"/>
  <c r="C268" i="182"/>
  <c r="C276" i="182"/>
  <c r="C284" i="182"/>
  <c r="C292" i="182"/>
  <c r="C300" i="182"/>
  <c r="C308" i="182"/>
  <c r="C316" i="182"/>
  <c r="C324" i="182"/>
  <c r="C332" i="182"/>
  <c r="C340" i="182"/>
  <c r="C348" i="182"/>
  <c r="C356" i="182"/>
  <c r="C364" i="182"/>
  <c r="C372" i="182"/>
  <c r="C380" i="182"/>
  <c r="C388" i="182"/>
  <c r="C396" i="182"/>
  <c r="C404" i="182"/>
  <c r="C412" i="182"/>
  <c r="C420" i="182"/>
  <c r="C428" i="182"/>
  <c r="C436" i="182"/>
  <c r="C41" i="182"/>
  <c r="C45" i="182"/>
  <c r="C53" i="182"/>
  <c r="C61" i="182"/>
  <c r="C69" i="182"/>
  <c r="C77" i="182"/>
  <c r="C85" i="182"/>
  <c r="C93" i="182"/>
  <c r="C101" i="182"/>
  <c r="C109" i="182"/>
  <c r="C117" i="182"/>
  <c r="C125" i="182"/>
  <c r="C133" i="182"/>
  <c r="C141" i="182"/>
  <c r="C149" i="182"/>
  <c r="C157" i="182"/>
  <c r="C165" i="182"/>
  <c r="C173" i="182"/>
  <c r="C181" i="182"/>
  <c r="C189" i="182"/>
  <c r="C197" i="182"/>
  <c r="C205" i="182"/>
  <c r="C213" i="182"/>
  <c r="C221" i="182"/>
  <c r="C229" i="182"/>
  <c r="C237" i="182"/>
  <c r="C245" i="182"/>
  <c r="C253" i="182"/>
  <c r="C261" i="182"/>
  <c r="C269" i="182"/>
  <c r="C277" i="182"/>
  <c r="C285" i="182"/>
  <c r="C293" i="182"/>
  <c r="C301" i="182"/>
  <c r="C309" i="182"/>
  <c r="C317" i="182"/>
  <c r="C325" i="182"/>
  <c r="C333" i="182"/>
  <c r="C341" i="182"/>
  <c r="C349" i="182"/>
  <c r="C357" i="182"/>
  <c r="C365" i="182"/>
  <c r="C373" i="182"/>
  <c r="C381" i="182"/>
  <c r="C389" i="182"/>
  <c r="C397" i="182"/>
  <c r="C405" i="182"/>
  <c r="C413" i="182"/>
  <c r="C421" i="182"/>
  <c r="C429" i="182"/>
  <c r="G37" i="177"/>
  <c r="H37" i="177" s="1"/>
  <c r="G35" i="177"/>
  <c r="H35" i="177" s="1"/>
  <c r="G29" i="177"/>
  <c r="G27" i="177"/>
  <c r="G25" i="177"/>
  <c r="H25" i="177" s="1"/>
  <c r="G36" i="177"/>
  <c r="H36" i="177" s="1"/>
  <c r="G34" i="177"/>
  <c r="H34" i="177" s="1"/>
  <c r="G32" i="177"/>
  <c r="H32" i="177" s="1"/>
  <c r="G30" i="177"/>
  <c r="G28" i="177"/>
  <c r="H28" i="177" s="1"/>
  <c r="G26" i="177"/>
  <c r="G24" i="177"/>
  <c r="G22" i="177"/>
  <c r="H22" i="177" s="1"/>
  <c r="G20" i="177"/>
  <c r="H20" i="177" s="1"/>
  <c r="G33" i="177"/>
  <c r="H33" i="177" s="1"/>
  <c r="G23" i="177"/>
  <c r="H23" i="177" s="1"/>
  <c r="G15" i="177"/>
  <c r="H15" i="177" s="1"/>
  <c r="G21" i="177"/>
  <c r="H21" i="177" s="1"/>
  <c r="G16" i="177"/>
  <c r="H16" i="177" s="1"/>
  <c r="G18" i="177"/>
  <c r="G2" i="177"/>
  <c r="H2" i="177" s="1"/>
  <c r="G7" i="177"/>
  <c r="H7" i="177" s="1"/>
  <c r="G3" i="177"/>
  <c r="H3" i="177" s="1"/>
  <c r="H14" i="177"/>
  <c r="G6" i="177"/>
  <c r="H6" i="177" s="1"/>
  <c r="G4" i="177"/>
  <c r="H4" i="177" s="1"/>
  <c r="G38" i="177"/>
  <c r="H38" i="177" s="1"/>
  <c r="H31" i="177"/>
  <c r="H30" i="177"/>
  <c r="H29" i="177"/>
  <c r="H27" i="177"/>
  <c r="H26" i="177"/>
  <c r="H24" i="177"/>
  <c r="H19" i="177"/>
  <c r="H18" i="177"/>
  <c r="H17" i="177"/>
  <c r="H13" i="177"/>
  <c r="H12" i="177"/>
  <c r="H11" i="177"/>
  <c r="H10" i="177"/>
  <c r="H9" i="177"/>
  <c r="H8" i="177"/>
  <c r="H5" i="177"/>
  <c r="H36" i="184" l="1"/>
  <c r="I36" i="184"/>
  <c r="I20" i="184"/>
  <c r="H20" i="184"/>
  <c r="I2" i="184"/>
  <c r="H2" i="184"/>
  <c r="I3" i="184"/>
  <c r="H3" i="184"/>
  <c r="I10" i="184"/>
  <c r="H10" i="184"/>
  <c r="I35" i="184"/>
  <c r="J35" i="184" s="1"/>
  <c r="H35" i="184"/>
  <c r="J19" i="184"/>
  <c r="I19" i="184"/>
  <c r="H19" i="184"/>
  <c r="G26" i="184"/>
  <c r="G22" i="184"/>
  <c r="G6" i="184"/>
  <c r="G35" i="184"/>
  <c r="H30" i="184"/>
  <c r="I30" i="184"/>
  <c r="J30" i="184" s="1"/>
  <c r="J14" i="184"/>
  <c r="H14" i="184"/>
  <c r="I14" i="184"/>
  <c r="G27" i="184"/>
  <c r="G11" i="184"/>
  <c r="I15" i="184"/>
  <c r="J15" i="184" s="1"/>
  <c r="H15" i="184"/>
  <c r="I25" i="184"/>
  <c r="H25" i="184"/>
  <c r="H29" i="184"/>
  <c r="I29" i="184"/>
  <c r="H13" i="184"/>
  <c r="I13" i="184"/>
  <c r="G32" i="184"/>
  <c r="G16" i="184"/>
  <c r="I24" i="184"/>
  <c r="J24" i="184" s="1"/>
  <c r="H24" i="184"/>
  <c r="I8" i="184"/>
  <c r="H8" i="184"/>
  <c r="H5" i="184"/>
  <c r="I5" i="184"/>
  <c r="J38" i="184"/>
  <c r="I9" i="184"/>
  <c r="J9" i="184" s="1"/>
  <c r="H9" i="184"/>
  <c r="G28" i="184"/>
  <c r="I23" i="184"/>
  <c r="H23" i="184"/>
  <c r="H7" i="184"/>
  <c r="I7" i="184"/>
  <c r="J7" i="184" s="1"/>
  <c r="G10" i="184"/>
  <c r="I34" i="184"/>
  <c r="H34" i="184"/>
  <c r="I18" i="184"/>
  <c r="H18" i="184"/>
  <c r="G31" i="184"/>
  <c r="I33" i="184"/>
  <c r="H33" i="184"/>
  <c r="I17" i="184"/>
  <c r="H17" i="184"/>
  <c r="G36" i="184"/>
  <c r="G20" i="184"/>
  <c r="I28" i="184"/>
  <c r="H28" i="184"/>
  <c r="I12" i="184"/>
  <c r="H12" i="184"/>
  <c r="I26" i="184"/>
  <c r="H26" i="184"/>
  <c r="G30" i="184"/>
  <c r="I27" i="184"/>
  <c r="H27" i="184"/>
  <c r="I11" i="184"/>
  <c r="H11" i="184"/>
  <c r="G14" i="184"/>
  <c r="H22" i="184"/>
  <c r="I22" i="184"/>
  <c r="H6" i="184"/>
  <c r="I6" i="184"/>
  <c r="G19" i="184"/>
  <c r="I31" i="184"/>
  <c r="H31" i="184"/>
  <c r="G23" i="184"/>
  <c r="H37" i="184"/>
  <c r="I37" i="184"/>
  <c r="J37" i="184" s="1"/>
  <c r="H21" i="184"/>
  <c r="I21" i="184"/>
  <c r="G24" i="184"/>
  <c r="G8" i="184"/>
  <c r="I32" i="184"/>
  <c r="J32" i="184" s="1"/>
  <c r="H32" i="184"/>
  <c r="I16" i="184"/>
  <c r="H16" i="184"/>
  <c r="H4" i="184"/>
  <c r="I4" i="184"/>
  <c r="G5" i="184"/>
  <c r="J26" i="184"/>
  <c r="J10" i="184"/>
  <c r="J36" i="184"/>
  <c r="J20" i="184"/>
  <c r="J2" i="184"/>
  <c r="G2" i="184"/>
  <c r="G33" i="184"/>
  <c r="G17" i="184"/>
  <c r="J3" i="184"/>
  <c r="J8" i="184"/>
  <c r="J13" i="184"/>
  <c r="J25" i="184"/>
  <c r="G4" i="184"/>
  <c r="J4" i="184"/>
  <c r="G37" i="184"/>
  <c r="G21" i="184"/>
  <c r="J5" i="184"/>
  <c r="J23" i="184"/>
  <c r="J34" i="184"/>
  <c r="J18" i="184"/>
  <c r="J21" i="184"/>
  <c r="G38" i="184"/>
  <c r="J33" i="184"/>
  <c r="J17" i="184"/>
  <c r="J28" i="184"/>
  <c r="J12" i="184"/>
  <c r="G25" i="184"/>
  <c r="G9" i="184"/>
  <c r="J29" i="184"/>
  <c r="J27" i="184"/>
  <c r="J11" i="184"/>
  <c r="G3" i="184"/>
  <c r="J31" i="184"/>
  <c r="J22" i="184"/>
  <c r="J6" i="184"/>
  <c r="J16" i="184"/>
  <c r="G29" i="184"/>
  <c r="G13" i="184"/>
  <c r="I4" i="182"/>
  <c r="I34" i="182"/>
  <c r="I18" i="182"/>
  <c r="I27" i="182"/>
  <c r="I11" i="182"/>
  <c r="I2" i="182"/>
  <c r="I3" i="182"/>
  <c r="I5" i="182"/>
  <c r="I24" i="182"/>
  <c r="I8" i="182"/>
  <c r="I33" i="182"/>
  <c r="I17" i="182"/>
  <c r="I28" i="182"/>
  <c r="I12" i="182"/>
  <c r="I37" i="182"/>
  <c r="I21" i="182"/>
  <c r="I38" i="182"/>
  <c r="I22" i="182"/>
  <c r="I6" i="182"/>
  <c r="I31" i="182"/>
  <c r="I15" i="182"/>
  <c r="I32" i="182"/>
  <c r="I16" i="182"/>
  <c r="I25" i="182"/>
  <c r="I9" i="182"/>
  <c r="I26" i="182"/>
  <c r="I10" i="182"/>
  <c r="I35" i="182"/>
  <c r="I19" i="182"/>
  <c r="I36" i="182"/>
  <c r="I20" i="182"/>
  <c r="I29" i="182"/>
  <c r="I13" i="182"/>
  <c r="I30" i="182"/>
  <c r="I14" i="182"/>
  <c r="I23" i="182"/>
  <c r="I7" i="182"/>
  <c r="H43" i="177"/>
  <c r="H41" i="177"/>
  <c r="H42" i="177"/>
  <c r="H40" i="177"/>
  <c r="H44" i="177"/>
  <c r="J44" i="184" l="1"/>
  <c r="J40" i="184"/>
  <c r="J42" i="184"/>
  <c r="J41" i="184"/>
  <c r="J43" i="184"/>
  <c r="I41" i="182"/>
  <c r="I40" i="182"/>
  <c r="I42" i="182"/>
  <c r="I43" i="182"/>
  <c r="I44" i="182"/>
</calcChain>
</file>

<file path=xl/sharedStrings.xml><?xml version="1.0" encoding="utf-8"?>
<sst xmlns="http://schemas.openxmlformats.org/spreadsheetml/2006/main" count="42" uniqueCount="15">
  <si>
    <t>日付</t>
    <rPh sb="0" eb="2">
      <t>ヒヅケ</t>
    </rPh>
    <phoneticPr fontId="18"/>
  </si>
  <si>
    <t>年</t>
    <rPh sb="0" eb="1">
      <t>ネン</t>
    </rPh>
    <phoneticPr fontId="18"/>
  </si>
  <si>
    <t>S&amp;P500TR</t>
    <phoneticPr fontId="18"/>
  </si>
  <si>
    <t>口数</t>
    <rPh sb="0" eb="2">
      <t>クチスウ</t>
    </rPh>
    <phoneticPr fontId="18"/>
  </si>
  <si>
    <t>一括</t>
    <rPh sb="0" eb="2">
      <t>イッカツ</t>
    </rPh>
    <phoneticPr fontId="18"/>
  </si>
  <si>
    <t>積立</t>
    <rPh sb="0" eb="2">
      <t>ツミタテ</t>
    </rPh>
    <phoneticPr fontId="18"/>
  </si>
  <si>
    <t>差</t>
    <rPh sb="0" eb="1">
      <t>サ</t>
    </rPh>
    <phoneticPr fontId="18"/>
  </si>
  <si>
    <t>積立額（月額）</t>
    <rPh sb="0" eb="3">
      <t>ツミタテガク</t>
    </rPh>
    <rPh sb="4" eb="6">
      <t>ゲツガク</t>
    </rPh>
    <phoneticPr fontId="18"/>
  </si>
  <si>
    <t>平均</t>
    <rPh sb="0" eb="2">
      <t>ヘイキン</t>
    </rPh>
    <phoneticPr fontId="18"/>
  </si>
  <si>
    <t>最大</t>
    <rPh sb="0" eb="2">
      <t>サイダイ</t>
    </rPh>
    <phoneticPr fontId="18"/>
  </si>
  <si>
    <t>最小</t>
    <rPh sb="0" eb="2">
      <t>サイショウ</t>
    </rPh>
    <phoneticPr fontId="18"/>
  </si>
  <si>
    <t>一括＞積立</t>
    <rPh sb="0" eb="2">
      <t>イッカツ</t>
    </rPh>
    <rPh sb="3" eb="5">
      <t>ツミタテ</t>
    </rPh>
    <phoneticPr fontId="18"/>
  </si>
  <si>
    <t>積立＞一括</t>
    <rPh sb="0" eb="2">
      <t>ツミタテ</t>
    </rPh>
    <rPh sb="3" eb="5">
      <t>イッカツ</t>
    </rPh>
    <phoneticPr fontId="18"/>
  </si>
  <si>
    <t>積立（クレカ）</t>
    <rPh sb="0" eb="2">
      <t>ツミタテ</t>
    </rPh>
    <phoneticPr fontId="18"/>
  </si>
  <si>
    <t>積立（クレカ（ポイント込み））</t>
    <rPh sb="0" eb="2">
      <t>ツミタテ</t>
    </rPh>
    <rPh sb="11" eb="12">
      <t>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</si>
</sst>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;[Red]\-#,##0.00\ "/>
    <numFmt numFmtId="178" formatCode="yyyy/mm/dd"/>
    <numFmt numFmtId="179" formatCode="0_ "/>
    <numFmt numFmtId="180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178" fontId="0" fillId="0" borderId="10" xfId="0" applyNumberFormat="1" applyBorder="1">
      <alignment vertical="center"/>
    </xf>
    <xf numFmtId="178" fontId="19" fillId="0" borderId="10" xfId="0" applyNumberFormat="1" applyFont="1" applyBorder="1">
      <alignment vertical="center"/>
    </xf>
    <xf numFmtId="178" fontId="0" fillId="0" borderId="0" xfId="0" applyNumberFormat="1">
      <alignment vertical="center"/>
    </xf>
    <xf numFmtId="179" fontId="0" fillId="0" borderId="10" xfId="0" applyNumberFormat="1" applyBorder="1">
      <alignment vertical="center"/>
    </xf>
    <xf numFmtId="180" fontId="0" fillId="0" borderId="10" xfId="0" applyNumberFormat="1" applyBorder="1">
      <alignment vertical="center"/>
    </xf>
    <xf numFmtId="180" fontId="0" fillId="0" borderId="0" xfId="0" applyNumberFormat="1">
      <alignment vertical="center"/>
    </xf>
    <xf numFmtId="0" fontId="0" fillId="0" borderId="12" xfId="0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 2" xfId="43" xr:uid="{AC2FC667-263F-41E2-BF42-D96315B14C9C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D6311370-C633-478D-A548-09E5C25E6FDC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'SPXTR(1988～)'!$B$1</c:f>
              <c:strCache>
                <c:ptCount val="1"/>
                <c:pt idx="0">
                  <c:v>S&amp;P500TR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'SPXTR(1988～)'!$A$4:$A$437</c:f>
              <c:numCache>
                <c:formatCode>yyyy/mm/dd</c:formatCode>
                <c:ptCount val="434"/>
                <c:pt idx="0">
                  <c:v>32203</c:v>
                </c:pt>
                <c:pt idx="1">
                  <c:v>32237</c:v>
                </c:pt>
                <c:pt idx="2">
                  <c:v>32265</c:v>
                </c:pt>
                <c:pt idx="3">
                  <c:v>32295</c:v>
                </c:pt>
                <c:pt idx="4">
                  <c:v>32325</c:v>
                </c:pt>
                <c:pt idx="5">
                  <c:v>32356</c:v>
                </c:pt>
                <c:pt idx="6">
                  <c:v>32387</c:v>
                </c:pt>
                <c:pt idx="7">
                  <c:v>32419</c:v>
                </c:pt>
                <c:pt idx="8">
                  <c:v>32448</c:v>
                </c:pt>
                <c:pt idx="9">
                  <c:v>32478</c:v>
                </c:pt>
                <c:pt idx="10">
                  <c:v>32511</c:v>
                </c:pt>
                <c:pt idx="11">
                  <c:v>32540</c:v>
                </c:pt>
                <c:pt idx="12">
                  <c:v>32568</c:v>
                </c:pt>
                <c:pt idx="13">
                  <c:v>32601</c:v>
                </c:pt>
                <c:pt idx="14">
                  <c:v>32629</c:v>
                </c:pt>
                <c:pt idx="15">
                  <c:v>32660</c:v>
                </c:pt>
                <c:pt idx="16">
                  <c:v>32692</c:v>
                </c:pt>
                <c:pt idx="17">
                  <c:v>32721</c:v>
                </c:pt>
                <c:pt idx="18">
                  <c:v>32752</c:v>
                </c:pt>
                <c:pt idx="19">
                  <c:v>32783</c:v>
                </c:pt>
                <c:pt idx="20">
                  <c:v>32813</c:v>
                </c:pt>
                <c:pt idx="21">
                  <c:v>32843</c:v>
                </c:pt>
                <c:pt idx="22">
                  <c:v>32875</c:v>
                </c:pt>
                <c:pt idx="23">
                  <c:v>32905</c:v>
                </c:pt>
                <c:pt idx="24">
                  <c:v>32933</c:v>
                </c:pt>
                <c:pt idx="25">
                  <c:v>32965</c:v>
                </c:pt>
                <c:pt idx="26">
                  <c:v>32994</c:v>
                </c:pt>
                <c:pt idx="27">
                  <c:v>33025</c:v>
                </c:pt>
                <c:pt idx="28">
                  <c:v>33056</c:v>
                </c:pt>
                <c:pt idx="29">
                  <c:v>33086</c:v>
                </c:pt>
                <c:pt idx="30">
                  <c:v>33120</c:v>
                </c:pt>
                <c:pt idx="31">
                  <c:v>33147</c:v>
                </c:pt>
                <c:pt idx="32">
                  <c:v>33178</c:v>
                </c:pt>
                <c:pt idx="33">
                  <c:v>33210</c:v>
                </c:pt>
                <c:pt idx="34">
                  <c:v>33240</c:v>
                </c:pt>
                <c:pt idx="35">
                  <c:v>33270</c:v>
                </c:pt>
                <c:pt idx="36">
                  <c:v>33298</c:v>
                </c:pt>
                <c:pt idx="37">
                  <c:v>33329</c:v>
                </c:pt>
                <c:pt idx="38">
                  <c:v>33359</c:v>
                </c:pt>
                <c:pt idx="39">
                  <c:v>33392</c:v>
                </c:pt>
                <c:pt idx="40">
                  <c:v>33420</c:v>
                </c:pt>
                <c:pt idx="41">
                  <c:v>33451</c:v>
                </c:pt>
                <c:pt idx="42">
                  <c:v>33484</c:v>
                </c:pt>
                <c:pt idx="43">
                  <c:v>33512</c:v>
                </c:pt>
                <c:pt idx="44">
                  <c:v>33543</c:v>
                </c:pt>
                <c:pt idx="45">
                  <c:v>33574</c:v>
                </c:pt>
                <c:pt idx="46">
                  <c:v>33605</c:v>
                </c:pt>
                <c:pt idx="47">
                  <c:v>33637</c:v>
                </c:pt>
                <c:pt idx="48">
                  <c:v>33665</c:v>
                </c:pt>
                <c:pt idx="49">
                  <c:v>33695</c:v>
                </c:pt>
                <c:pt idx="50">
                  <c:v>33725</c:v>
                </c:pt>
                <c:pt idx="51">
                  <c:v>33756</c:v>
                </c:pt>
                <c:pt idx="52">
                  <c:v>33786</c:v>
                </c:pt>
                <c:pt idx="53">
                  <c:v>33819</c:v>
                </c:pt>
                <c:pt idx="54">
                  <c:v>33848</c:v>
                </c:pt>
                <c:pt idx="55">
                  <c:v>33878</c:v>
                </c:pt>
                <c:pt idx="56">
                  <c:v>33910</c:v>
                </c:pt>
                <c:pt idx="57">
                  <c:v>33939</c:v>
                </c:pt>
                <c:pt idx="58">
                  <c:v>33973</c:v>
                </c:pt>
                <c:pt idx="59">
                  <c:v>34001</c:v>
                </c:pt>
                <c:pt idx="60">
                  <c:v>34029</c:v>
                </c:pt>
                <c:pt idx="61">
                  <c:v>34060</c:v>
                </c:pt>
                <c:pt idx="62">
                  <c:v>34092</c:v>
                </c:pt>
                <c:pt idx="63">
                  <c:v>34121</c:v>
                </c:pt>
                <c:pt idx="64">
                  <c:v>34151</c:v>
                </c:pt>
                <c:pt idx="65">
                  <c:v>34183</c:v>
                </c:pt>
                <c:pt idx="66">
                  <c:v>34213</c:v>
                </c:pt>
                <c:pt idx="67">
                  <c:v>34243</c:v>
                </c:pt>
                <c:pt idx="68">
                  <c:v>34274</c:v>
                </c:pt>
                <c:pt idx="69">
                  <c:v>34304</c:v>
                </c:pt>
                <c:pt idx="70">
                  <c:v>34337</c:v>
                </c:pt>
                <c:pt idx="71">
                  <c:v>34366</c:v>
                </c:pt>
                <c:pt idx="72">
                  <c:v>34394</c:v>
                </c:pt>
                <c:pt idx="73">
                  <c:v>34428</c:v>
                </c:pt>
                <c:pt idx="74">
                  <c:v>34456</c:v>
                </c:pt>
                <c:pt idx="75">
                  <c:v>34486</c:v>
                </c:pt>
                <c:pt idx="76">
                  <c:v>34516</c:v>
                </c:pt>
                <c:pt idx="77">
                  <c:v>34547</c:v>
                </c:pt>
                <c:pt idx="78">
                  <c:v>34578</c:v>
                </c:pt>
                <c:pt idx="79">
                  <c:v>34610</c:v>
                </c:pt>
                <c:pt idx="80">
                  <c:v>34639</c:v>
                </c:pt>
                <c:pt idx="81">
                  <c:v>34669</c:v>
                </c:pt>
                <c:pt idx="82">
                  <c:v>34702</c:v>
                </c:pt>
                <c:pt idx="83">
                  <c:v>34731</c:v>
                </c:pt>
                <c:pt idx="84">
                  <c:v>34759</c:v>
                </c:pt>
                <c:pt idx="85">
                  <c:v>34792</c:v>
                </c:pt>
                <c:pt idx="86">
                  <c:v>34820</c:v>
                </c:pt>
                <c:pt idx="87">
                  <c:v>34851</c:v>
                </c:pt>
                <c:pt idx="88">
                  <c:v>34883</c:v>
                </c:pt>
                <c:pt idx="89">
                  <c:v>34912</c:v>
                </c:pt>
                <c:pt idx="90">
                  <c:v>34943</c:v>
                </c:pt>
                <c:pt idx="91">
                  <c:v>34974</c:v>
                </c:pt>
                <c:pt idx="92">
                  <c:v>35004</c:v>
                </c:pt>
                <c:pt idx="93">
                  <c:v>35034</c:v>
                </c:pt>
                <c:pt idx="94">
                  <c:v>35066</c:v>
                </c:pt>
                <c:pt idx="95">
                  <c:v>35096</c:v>
                </c:pt>
                <c:pt idx="96">
                  <c:v>35125</c:v>
                </c:pt>
                <c:pt idx="97">
                  <c:v>35156</c:v>
                </c:pt>
                <c:pt idx="98">
                  <c:v>35186</c:v>
                </c:pt>
                <c:pt idx="99">
                  <c:v>35219</c:v>
                </c:pt>
                <c:pt idx="100">
                  <c:v>35247</c:v>
                </c:pt>
                <c:pt idx="101">
                  <c:v>35278</c:v>
                </c:pt>
                <c:pt idx="102">
                  <c:v>35311</c:v>
                </c:pt>
                <c:pt idx="103">
                  <c:v>35339</c:v>
                </c:pt>
                <c:pt idx="104">
                  <c:v>35370</c:v>
                </c:pt>
                <c:pt idx="105">
                  <c:v>35401</c:v>
                </c:pt>
                <c:pt idx="106">
                  <c:v>35432</c:v>
                </c:pt>
                <c:pt idx="107">
                  <c:v>35464</c:v>
                </c:pt>
                <c:pt idx="108">
                  <c:v>35492</c:v>
                </c:pt>
                <c:pt idx="109">
                  <c:v>35521</c:v>
                </c:pt>
                <c:pt idx="110">
                  <c:v>35551</c:v>
                </c:pt>
                <c:pt idx="111">
                  <c:v>35583</c:v>
                </c:pt>
                <c:pt idx="112">
                  <c:v>35612</c:v>
                </c:pt>
                <c:pt idx="113">
                  <c:v>35643</c:v>
                </c:pt>
                <c:pt idx="114">
                  <c:v>35675</c:v>
                </c:pt>
                <c:pt idx="115">
                  <c:v>35704</c:v>
                </c:pt>
                <c:pt idx="116">
                  <c:v>35737</c:v>
                </c:pt>
                <c:pt idx="117">
                  <c:v>35765</c:v>
                </c:pt>
                <c:pt idx="118">
                  <c:v>35797</c:v>
                </c:pt>
                <c:pt idx="119">
                  <c:v>35828</c:v>
                </c:pt>
                <c:pt idx="120">
                  <c:v>35856</c:v>
                </c:pt>
                <c:pt idx="121">
                  <c:v>35886</c:v>
                </c:pt>
                <c:pt idx="122">
                  <c:v>35916</c:v>
                </c:pt>
                <c:pt idx="123">
                  <c:v>35947</c:v>
                </c:pt>
                <c:pt idx="124">
                  <c:v>35977</c:v>
                </c:pt>
                <c:pt idx="125">
                  <c:v>36010</c:v>
                </c:pt>
                <c:pt idx="126">
                  <c:v>36039</c:v>
                </c:pt>
                <c:pt idx="127">
                  <c:v>36069</c:v>
                </c:pt>
                <c:pt idx="128">
                  <c:v>36101</c:v>
                </c:pt>
                <c:pt idx="129">
                  <c:v>36130</c:v>
                </c:pt>
                <c:pt idx="130">
                  <c:v>36164</c:v>
                </c:pt>
                <c:pt idx="131">
                  <c:v>36192</c:v>
                </c:pt>
                <c:pt idx="132">
                  <c:v>36220</c:v>
                </c:pt>
                <c:pt idx="133">
                  <c:v>36251</c:v>
                </c:pt>
                <c:pt idx="134">
                  <c:v>36283</c:v>
                </c:pt>
                <c:pt idx="135">
                  <c:v>36312</c:v>
                </c:pt>
                <c:pt idx="136">
                  <c:v>36342</c:v>
                </c:pt>
                <c:pt idx="137">
                  <c:v>36374</c:v>
                </c:pt>
                <c:pt idx="138">
                  <c:v>36404</c:v>
                </c:pt>
                <c:pt idx="139">
                  <c:v>36434</c:v>
                </c:pt>
                <c:pt idx="140">
                  <c:v>36465</c:v>
                </c:pt>
                <c:pt idx="141">
                  <c:v>36495</c:v>
                </c:pt>
                <c:pt idx="142">
                  <c:v>36528</c:v>
                </c:pt>
                <c:pt idx="143">
                  <c:v>36557</c:v>
                </c:pt>
                <c:pt idx="144">
                  <c:v>36586</c:v>
                </c:pt>
                <c:pt idx="145">
                  <c:v>36619</c:v>
                </c:pt>
                <c:pt idx="146">
                  <c:v>36647</c:v>
                </c:pt>
                <c:pt idx="147">
                  <c:v>36678</c:v>
                </c:pt>
                <c:pt idx="148">
                  <c:v>36710</c:v>
                </c:pt>
                <c:pt idx="149">
                  <c:v>36739</c:v>
                </c:pt>
                <c:pt idx="150">
                  <c:v>36770</c:v>
                </c:pt>
                <c:pt idx="151">
                  <c:v>36801</c:v>
                </c:pt>
                <c:pt idx="152">
                  <c:v>36831</c:v>
                </c:pt>
                <c:pt idx="153">
                  <c:v>36861</c:v>
                </c:pt>
                <c:pt idx="154">
                  <c:v>36893</c:v>
                </c:pt>
                <c:pt idx="155">
                  <c:v>36923</c:v>
                </c:pt>
                <c:pt idx="156">
                  <c:v>36951</c:v>
                </c:pt>
                <c:pt idx="157">
                  <c:v>36983</c:v>
                </c:pt>
                <c:pt idx="158">
                  <c:v>37012</c:v>
                </c:pt>
                <c:pt idx="159">
                  <c:v>37043</c:v>
                </c:pt>
                <c:pt idx="160">
                  <c:v>37074</c:v>
                </c:pt>
                <c:pt idx="161">
                  <c:v>37104</c:v>
                </c:pt>
                <c:pt idx="162">
                  <c:v>37138</c:v>
                </c:pt>
                <c:pt idx="163">
                  <c:v>37165</c:v>
                </c:pt>
                <c:pt idx="164">
                  <c:v>37196</c:v>
                </c:pt>
                <c:pt idx="165">
                  <c:v>37228</c:v>
                </c:pt>
                <c:pt idx="166">
                  <c:v>37258</c:v>
                </c:pt>
                <c:pt idx="167">
                  <c:v>37288</c:v>
                </c:pt>
                <c:pt idx="168">
                  <c:v>37316</c:v>
                </c:pt>
                <c:pt idx="169">
                  <c:v>37347</c:v>
                </c:pt>
                <c:pt idx="170">
                  <c:v>37377</c:v>
                </c:pt>
                <c:pt idx="171">
                  <c:v>37410</c:v>
                </c:pt>
                <c:pt idx="172">
                  <c:v>37438</c:v>
                </c:pt>
                <c:pt idx="173">
                  <c:v>37469</c:v>
                </c:pt>
                <c:pt idx="174">
                  <c:v>37502</c:v>
                </c:pt>
                <c:pt idx="175">
                  <c:v>37530</c:v>
                </c:pt>
                <c:pt idx="176">
                  <c:v>37561</c:v>
                </c:pt>
                <c:pt idx="177">
                  <c:v>37592</c:v>
                </c:pt>
                <c:pt idx="178">
                  <c:v>37623</c:v>
                </c:pt>
                <c:pt idx="179">
                  <c:v>37655</c:v>
                </c:pt>
                <c:pt idx="180">
                  <c:v>37683</c:v>
                </c:pt>
                <c:pt idx="181">
                  <c:v>37712</c:v>
                </c:pt>
                <c:pt idx="182">
                  <c:v>37742</c:v>
                </c:pt>
                <c:pt idx="183">
                  <c:v>37774</c:v>
                </c:pt>
                <c:pt idx="184">
                  <c:v>37803</c:v>
                </c:pt>
                <c:pt idx="185">
                  <c:v>37834</c:v>
                </c:pt>
                <c:pt idx="186">
                  <c:v>37866</c:v>
                </c:pt>
                <c:pt idx="187">
                  <c:v>37895</c:v>
                </c:pt>
                <c:pt idx="188">
                  <c:v>37928</c:v>
                </c:pt>
                <c:pt idx="189">
                  <c:v>37956</c:v>
                </c:pt>
                <c:pt idx="190">
                  <c:v>37988</c:v>
                </c:pt>
                <c:pt idx="191">
                  <c:v>38019</c:v>
                </c:pt>
                <c:pt idx="192">
                  <c:v>38047</c:v>
                </c:pt>
                <c:pt idx="193">
                  <c:v>38078</c:v>
                </c:pt>
                <c:pt idx="194">
                  <c:v>38110</c:v>
                </c:pt>
                <c:pt idx="195">
                  <c:v>38139</c:v>
                </c:pt>
                <c:pt idx="196">
                  <c:v>38169</c:v>
                </c:pt>
                <c:pt idx="197">
                  <c:v>38201</c:v>
                </c:pt>
                <c:pt idx="198">
                  <c:v>38231</c:v>
                </c:pt>
                <c:pt idx="199">
                  <c:v>38261</c:v>
                </c:pt>
                <c:pt idx="200">
                  <c:v>38292</c:v>
                </c:pt>
                <c:pt idx="201">
                  <c:v>38322</c:v>
                </c:pt>
                <c:pt idx="202">
                  <c:v>38355</c:v>
                </c:pt>
                <c:pt idx="203">
                  <c:v>38384</c:v>
                </c:pt>
                <c:pt idx="204">
                  <c:v>38412</c:v>
                </c:pt>
                <c:pt idx="205">
                  <c:v>38443</c:v>
                </c:pt>
                <c:pt idx="206">
                  <c:v>38474</c:v>
                </c:pt>
                <c:pt idx="207">
                  <c:v>38504</c:v>
                </c:pt>
                <c:pt idx="208">
                  <c:v>38534</c:v>
                </c:pt>
                <c:pt idx="209">
                  <c:v>38565</c:v>
                </c:pt>
                <c:pt idx="210">
                  <c:v>38596</c:v>
                </c:pt>
                <c:pt idx="211">
                  <c:v>38628</c:v>
                </c:pt>
                <c:pt idx="212">
                  <c:v>38657</c:v>
                </c:pt>
                <c:pt idx="213">
                  <c:v>38687</c:v>
                </c:pt>
                <c:pt idx="214">
                  <c:v>38720</c:v>
                </c:pt>
                <c:pt idx="215">
                  <c:v>38749</c:v>
                </c:pt>
                <c:pt idx="216">
                  <c:v>38777</c:v>
                </c:pt>
                <c:pt idx="217">
                  <c:v>38810</c:v>
                </c:pt>
                <c:pt idx="218">
                  <c:v>38838</c:v>
                </c:pt>
                <c:pt idx="219">
                  <c:v>38869</c:v>
                </c:pt>
                <c:pt idx="220">
                  <c:v>38901</c:v>
                </c:pt>
                <c:pt idx="221">
                  <c:v>38930</c:v>
                </c:pt>
                <c:pt idx="222">
                  <c:v>38961</c:v>
                </c:pt>
                <c:pt idx="223">
                  <c:v>38992</c:v>
                </c:pt>
                <c:pt idx="224">
                  <c:v>39022</c:v>
                </c:pt>
                <c:pt idx="225">
                  <c:v>39052</c:v>
                </c:pt>
                <c:pt idx="226">
                  <c:v>39085</c:v>
                </c:pt>
                <c:pt idx="227">
                  <c:v>39114</c:v>
                </c:pt>
                <c:pt idx="228">
                  <c:v>39142</c:v>
                </c:pt>
                <c:pt idx="229">
                  <c:v>39174</c:v>
                </c:pt>
                <c:pt idx="230">
                  <c:v>39203</c:v>
                </c:pt>
                <c:pt idx="231">
                  <c:v>39234</c:v>
                </c:pt>
                <c:pt idx="232">
                  <c:v>39265</c:v>
                </c:pt>
                <c:pt idx="233">
                  <c:v>39295</c:v>
                </c:pt>
                <c:pt idx="234">
                  <c:v>39329</c:v>
                </c:pt>
                <c:pt idx="235">
                  <c:v>39356</c:v>
                </c:pt>
                <c:pt idx="236">
                  <c:v>39387</c:v>
                </c:pt>
                <c:pt idx="237">
                  <c:v>39419</c:v>
                </c:pt>
                <c:pt idx="238">
                  <c:v>39449</c:v>
                </c:pt>
                <c:pt idx="239">
                  <c:v>39479</c:v>
                </c:pt>
                <c:pt idx="240">
                  <c:v>39510</c:v>
                </c:pt>
                <c:pt idx="241">
                  <c:v>39539</c:v>
                </c:pt>
                <c:pt idx="242">
                  <c:v>39569</c:v>
                </c:pt>
                <c:pt idx="243">
                  <c:v>39601</c:v>
                </c:pt>
                <c:pt idx="244">
                  <c:v>39630</c:v>
                </c:pt>
                <c:pt idx="245">
                  <c:v>39661</c:v>
                </c:pt>
                <c:pt idx="246">
                  <c:v>39693</c:v>
                </c:pt>
                <c:pt idx="247">
                  <c:v>39722</c:v>
                </c:pt>
                <c:pt idx="248">
                  <c:v>39755</c:v>
                </c:pt>
                <c:pt idx="249">
                  <c:v>39783</c:v>
                </c:pt>
                <c:pt idx="250">
                  <c:v>39815</c:v>
                </c:pt>
                <c:pt idx="251">
                  <c:v>39846</c:v>
                </c:pt>
                <c:pt idx="252">
                  <c:v>39874</c:v>
                </c:pt>
                <c:pt idx="253">
                  <c:v>39904</c:v>
                </c:pt>
                <c:pt idx="254">
                  <c:v>39934</c:v>
                </c:pt>
                <c:pt idx="255">
                  <c:v>39965</c:v>
                </c:pt>
                <c:pt idx="256">
                  <c:v>39995</c:v>
                </c:pt>
                <c:pt idx="257">
                  <c:v>40028</c:v>
                </c:pt>
                <c:pt idx="258">
                  <c:v>40057</c:v>
                </c:pt>
                <c:pt idx="259">
                  <c:v>40087</c:v>
                </c:pt>
                <c:pt idx="260">
                  <c:v>40119</c:v>
                </c:pt>
                <c:pt idx="261">
                  <c:v>40148</c:v>
                </c:pt>
                <c:pt idx="262">
                  <c:v>40182</c:v>
                </c:pt>
                <c:pt idx="263">
                  <c:v>40210</c:v>
                </c:pt>
                <c:pt idx="264">
                  <c:v>40238</c:v>
                </c:pt>
                <c:pt idx="265">
                  <c:v>40269</c:v>
                </c:pt>
                <c:pt idx="266">
                  <c:v>40301</c:v>
                </c:pt>
                <c:pt idx="267">
                  <c:v>40330</c:v>
                </c:pt>
                <c:pt idx="268">
                  <c:v>40360</c:v>
                </c:pt>
                <c:pt idx="269">
                  <c:v>40392</c:v>
                </c:pt>
                <c:pt idx="270">
                  <c:v>40422</c:v>
                </c:pt>
                <c:pt idx="271">
                  <c:v>40452</c:v>
                </c:pt>
                <c:pt idx="272">
                  <c:v>40483</c:v>
                </c:pt>
                <c:pt idx="273">
                  <c:v>40513</c:v>
                </c:pt>
                <c:pt idx="274">
                  <c:v>40546</c:v>
                </c:pt>
                <c:pt idx="275">
                  <c:v>40575</c:v>
                </c:pt>
                <c:pt idx="276">
                  <c:v>40603</c:v>
                </c:pt>
                <c:pt idx="277">
                  <c:v>40634</c:v>
                </c:pt>
                <c:pt idx="278">
                  <c:v>40665</c:v>
                </c:pt>
                <c:pt idx="279">
                  <c:v>40695</c:v>
                </c:pt>
                <c:pt idx="280">
                  <c:v>40725</c:v>
                </c:pt>
                <c:pt idx="281">
                  <c:v>40756</c:v>
                </c:pt>
                <c:pt idx="282">
                  <c:v>40787</c:v>
                </c:pt>
                <c:pt idx="283">
                  <c:v>40819</c:v>
                </c:pt>
                <c:pt idx="284">
                  <c:v>40848</c:v>
                </c:pt>
                <c:pt idx="285">
                  <c:v>40878</c:v>
                </c:pt>
                <c:pt idx="286">
                  <c:v>40911</c:v>
                </c:pt>
                <c:pt idx="287">
                  <c:v>40940</c:v>
                </c:pt>
                <c:pt idx="288">
                  <c:v>40969</c:v>
                </c:pt>
                <c:pt idx="289">
                  <c:v>41001</c:v>
                </c:pt>
                <c:pt idx="290">
                  <c:v>41030</c:v>
                </c:pt>
                <c:pt idx="291">
                  <c:v>41061</c:v>
                </c:pt>
                <c:pt idx="292">
                  <c:v>41092</c:v>
                </c:pt>
                <c:pt idx="293">
                  <c:v>41122</c:v>
                </c:pt>
                <c:pt idx="294">
                  <c:v>41156</c:v>
                </c:pt>
                <c:pt idx="295">
                  <c:v>41183</c:v>
                </c:pt>
                <c:pt idx="296">
                  <c:v>41214</c:v>
                </c:pt>
                <c:pt idx="297">
                  <c:v>41246</c:v>
                </c:pt>
                <c:pt idx="298">
                  <c:v>41276</c:v>
                </c:pt>
                <c:pt idx="299">
                  <c:v>41306</c:v>
                </c:pt>
                <c:pt idx="300">
                  <c:v>41334</c:v>
                </c:pt>
                <c:pt idx="301">
                  <c:v>41365</c:v>
                </c:pt>
                <c:pt idx="302">
                  <c:v>41395</c:v>
                </c:pt>
                <c:pt idx="303">
                  <c:v>41428</c:v>
                </c:pt>
                <c:pt idx="304">
                  <c:v>41456</c:v>
                </c:pt>
                <c:pt idx="305">
                  <c:v>41487</c:v>
                </c:pt>
                <c:pt idx="306">
                  <c:v>41520</c:v>
                </c:pt>
                <c:pt idx="307">
                  <c:v>41548</c:v>
                </c:pt>
                <c:pt idx="308">
                  <c:v>41579</c:v>
                </c:pt>
                <c:pt idx="309">
                  <c:v>41610</c:v>
                </c:pt>
                <c:pt idx="310">
                  <c:v>41641</c:v>
                </c:pt>
                <c:pt idx="311">
                  <c:v>41673</c:v>
                </c:pt>
                <c:pt idx="312">
                  <c:v>41701</c:v>
                </c:pt>
                <c:pt idx="313">
                  <c:v>41730</c:v>
                </c:pt>
                <c:pt idx="314">
                  <c:v>41760</c:v>
                </c:pt>
                <c:pt idx="315">
                  <c:v>41792</c:v>
                </c:pt>
                <c:pt idx="316">
                  <c:v>41821</c:v>
                </c:pt>
                <c:pt idx="317">
                  <c:v>41852</c:v>
                </c:pt>
                <c:pt idx="318">
                  <c:v>41884</c:v>
                </c:pt>
                <c:pt idx="319">
                  <c:v>41913</c:v>
                </c:pt>
                <c:pt idx="320">
                  <c:v>41946</c:v>
                </c:pt>
                <c:pt idx="321">
                  <c:v>41974</c:v>
                </c:pt>
                <c:pt idx="322">
                  <c:v>42006</c:v>
                </c:pt>
                <c:pt idx="323">
                  <c:v>42037</c:v>
                </c:pt>
                <c:pt idx="324">
                  <c:v>42065</c:v>
                </c:pt>
                <c:pt idx="325">
                  <c:v>42095</c:v>
                </c:pt>
                <c:pt idx="326">
                  <c:v>42125</c:v>
                </c:pt>
                <c:pt idx="327">
                  <c:v>42156</c:v>
                </c:pt>
                <c:pt idx="328">
                  <c:v>42186</c:v>
                </c:pt>
                <c:pt idx="329">
                  <c:v>42219</c:v>
                </c:pt>
                <c:pt idx="330">
                  <c:v>42248</c:v>
                </c:pt>
                <c:pt idx="331">
                  <c:v>42278</c:v>
                </c:pt>
                <c:pt idx="332">
                  <c:v>42310</c:v>
                </c:pt>
                <c:pt idx="333">
                  <c:v>42339</c:v>
                </c:pt>
                <c:pt idx="334">
                  <c:v>42373</c:v>
                </c:pt>
                <c:pt idx="335">
                  <c:v>42401</c:v>
                </c:pt>
                <c:pt idx="336">
                  <c:v>42430</c:v>
                </c:pt>
                <c:pt idx="337">
                  <c:v>42461</c:v>
                </c:pt>
                <c:pt idx="338">
                  <c:v>42492</c:v>
                </c:pt>
                <c:pt idx="339">
                  <c:v>42522</c:v>
                </c:pt>
                <c:pt idx="340">
                  <c:v>42552</c:v>
                </c:pt>
                <c:pt idx="341">
                  <c:v>42583</c:v>
                </c:pt>
                <c:pt idx="342">
                  <c:v>42614</c:v>
                </c:pt>
                <c:pt idx="343">
                  <c:v>42646</c:v>
                </c:pt>
                <c:pt idx="344">
                  <c:v>42675</c:v>
                </c:pt>
                <c:pt idx="345">
                  <c:v>42705</c:v>
                </c:pt>
                <c:pt idx="346">
                  <c:v>42738</c:v>
                </c:pt>
                <c:pt idx="347">
                  <c:v>42767</c:v>
                </c:pt>
                <c:pt idx="348">
                  <c:v>42795</c:v>
                </c:pt>
                <c:pt idx="349">
                  <c:v>42828</c:v>
                </c:pt>
                <c:pt idx="350">
                  <c:v>42856</c:v>
                </c:pt>
                <c:pt idx="351">
                  <c:v>42887</c:v>
                </c:pt>
                <c:pt idx="352">
                  <c:v>42919</c:v>
                </c:pt>
                <c:pt idx="353">
                  <c:v>42948</c:v>
                </c:pt>
                <c:pt idx="354">
                  <c:v>42979</c:v>
                </c:pt>
                <c:pt idx="355">
                  <c:v>43010</c:v>
                </c:pt>
                <c:pt idx="356">
                  <c:v>43040</c:v>
                </c:pt>
                <c:pt idx="357">
                  <c:v>43070</c:v>
                </c:pt>
                <c:pt idx="358">
                  <c:v>43102</c:v>
                </c:pt>
                <c:pt idx="359">
                  <c:v>43132</c:v>
                </c:pt>
                <c:pt idx="360">
                  <c:v>43160</c:v>
                </c:pt>
                <c:pt idx="361">
                  <c:v>43192</c:v>
                </c:pt>
                <c:pt idx="362">
                  <c:v>43221</c:v>
                </c:pt>
                <c:pt idx="363">
                  <c:v>43252</c:v>
                </c:pt>
                <c:pt idx="364">
                  <c:v>43283</c:v>
                </c:pt>
                <c:pt idx="365">
                  <c:v>43313</c:v>
                </c:pt>
                <c:pt idx="366">
                  <c:v>43347</c:v>
                </c:pt>
                <c:pt idx="367">
                  <c:v>43374</c:v>
                </c:pt>
                <c:pt idx="368">
                  <c:v>43405</c:v>
                </c:pt>
                <c:pt idx="369">
                  <c:v>43437</c:v>
                </c:pt>
                <c:pt idx="370">
                  <c:v>43467</c:v>
                </c:pt>
                <c:pt idx="371">
                  <c:v>43497</c:v>
                </c:pt>
                <c:pt idx="372">
                  <c:v>43525</c:v>
                </c:pt>
                <c:pt idx="373">
                  <c:v>43556</c:v>
                </c:pt>
                <c:pt idx="374">
                  <c:v>43586</c:v>
                </c:pt>
                <c:pt idx="375">
                  <c:v>43619</c:v>
                </c:pt>
                <c:pt idx="376">
                  <c:v>43647</c:v>
                </c:pt>
                <c:pt idx="377">
                  <c:v>43678</c:v>
                </c:pt>
                <c:pt idx="378">
                  <c:v>43711</c:v>
                </c:pt>
                <c:pt idx="379">
                  <c:v>43739</c:v>
                </c:pt>
                <c:pt idx="380">
                  <c:v>43770</c:v>
                </c:pt>
                <c:pt idx="381">
                  <c:v>43801</c:v>
                </c:pt>
                <c:pt idx="382">
                  <c:v>43832</c:v>
                </c:pt>
                <c:pt idx="383">
                  <c:v>43864</c:v>
                </c:pt>
                <c:pt idx="384">
                  <c:v>43892</c:v>
                </c:pt>
                <c:pt idx="385">
                  <c:v>43922</c:v>
                </c:pt>
                <c:pt idx="386">
                  <c:v>43952</c:v>
                </c:pt>
                <c:pt idx="387">
                  <c:v>43983</c:v>
                </c:pt>
                <c:pt idx="388">
                  <c:v>44013</c:v>
                </c:pt>
                <c:pt idx="389">
                  <c:v>44046</c:v>
                </c:pt>
                <c:pt idx="390">
                  <c:v>44075</c:v>
                </c:pt>
                <c:pt idx="391">
                  <c:v>44105</c:v>
                </c:pt>
                <c:pt idx="392">
                  <c:v>44137</c:v>
                </c:pt>
                <c:pt idx="393">
                  <c:v>44166</c:v>
                </c:pt>
                <c:pt idx="394">
                  <c:v>44200</c:v>
                </c:pt>
                <c:pt idx="395">
                  <c:v>44228</c:v>
                </c:pt>
                <c:pt idx="396">
                  <c:v>44256</c:v>
                </c:pt>
                <c:pt idx="397">
                  <c:v>44287</c:v>
                </c:pt>
                <c:pt idx="398">
                  <c:v>44319</c:v>
                </c:pt>
                <c:pt idx="399">
                  <c:v>44348</c:v>
                </c:pt>
                <c:pt idx="400">
                  <c:v>44378</c:v>
                </c:pt>
                <c:pt idx="401">
                  <c:v>44410</c:v>
                </c:pt>
                <c:pt idx="402">
                  <c:v>44440</c:v>
                </c:pt>
                <c:pt idx="403">
                  <c:v>44470</c:v>
                </c:pt>
                <c:pt idx="404">
                  <c:v>44501</c:v>
                </c:pt>
                <c:pt idx="405">
                  <c:v>44531</c:v>
                </c:pt>
                <c:pt idx="406">
                  <c:v>44564</c:v>
                </c:pt>
                <c:pt idx="407">
                  <c:v>44593</c:v>
                </c:pt>
                <c:pt idx="408">
                  <c:v>44621</c:v>
                </c:pt>
                <c:pt idx="409">
                  <c:v>44652</c:v>
                </c:pt>
                <c:pt idx="410">
                  <c:v>44683</c:v>
                </c:pt>
                <c:pt idx="411">
                  <c:v>44713</c:v>
                </c:pt>
                <c:pt idx="412">
                  <c:v>44743</c:v>
                </c:pt>
                <c:pt idx="413">
                  <c:v>44774</c:v>
                </c:pt>
                <c:pt idx="414">
                  <c:v>44805</c:v>
                </c:pt>
                <c:pt idx="415">
                  <c:v>44837</c:v>
                </c:pt>
                <c:pt idx="416">
                  <c:v>44866</c:v>
                </c:pt>
                <c:pt idx="417">
                  <c:v>44896</c:v>
                </c:pt>
                <c:pt idx="418">
                  <c:v>44929</c:v>
                </c:pt>
                <c:pt idx="419">
                  <c:v>44958</c:v>
                </c:pt>
                <c:pt idx="420">
                  <c:v>44986</c:v>
                </c:pt>
                <c:pt idx="421">
                  <c:v>45019</c:v>
                </c:pt>
                <c:pt idx="422">
                  <c:v>45047</c:v>
                </c:pt>
                <c:pt idx="423">
                  <c:v>45078</c:v>
                </c:pt>
                <c:pt idx="424">
                  <c:v>45110</c:v>
                </c:pt>
                <c:pt idx="425">
                  <c:v>45139</c:v>
                </c:pt>
                <c:pt idx="426">
                  <c:v>45170</c:v>
                </c:pt>
                <c:pt idx="427">
                  <c:v>45201</c:v>
                </c:pt>
                <c:pt idx="428">
                  <c:v>45231</c:v>
                </c:pt>
                <c:pt idx="429">
                  <c:v>45261</c:v>
                </c:pt>
                <c:pt idx="430">
                  <c:v>45293</c:v>
                </c:pt>
                <c:pt idx="431">
                  <c:v>45323</c:v>
                </c:pt>
                <c:pt idx="432">
                  <c:v>45352</c:v>
                </c:pt>
                <c:pt idx="433">
                  <c:v>45383</c:v>
                </c:pt>
              </c:numCache>
            </c:numRef>
          </c:cat>
          <c:val>
            <c:numRef>
              <c:f>'SPXTR(1988～)'!$B$4:$B$437</c:f>
              <c:numCache>
                <c:formatCode>#,##0.00_ ;[Red]\-#,##0.00\ </c:formatCode>
                <c:ptCount val="434"/>
                <c:pt idx="0">
                  <c:v>269.44</c:v>
                </c:pt>
                <c:pt idx="1">
                  <c:v>258.41000000000003</c:v>
                </c:pt>
                <c:pt idx="2">
                  <c:v>264.33</c:v>
                </c:pt>
                <c:pt idx="3">
                  <c:v>270.95</c:v>
                </c:pt>
                <c:pt idx="4">
                  <c:v>276.86</c:v>
                </c:pt>
                <c:pt idx="5">
                  <c:v>277.76</c:v>
                </c:pt>
                <c:pt idx="6">
                  <c:v>264.85000000000002</c:v>
                </c:pt>
                <c:pt idx="7">
                  <c:v>279.08999999999997</c:v>
                </c:pt>
                <c:pt idx="8">
                  <c:v>287.51</c:v>
                </c:pt>
                <c:pt idx="9">
                  <c:v>281.95</c:v>
                </c:pt>
                <c:pt idx="10">
                  <c:v>285.64999999999998</c:v>
                </c:pt>
                <c:pt idx="11">
                  <c:v>308.86</c:v>
                </c:pt>
                <c:pt idx="12">
                  <c:v>299.77</c:v>
                </c:pt>
                <c:pt idx="13">
                  <c:v>310.20999999999998</c:v>
                </c:pt>
                <c:pt idx="14">
                  <c:v>324.11</c:v>
                </c:pt>
                <c:pt idx="15">
                  <c:v>339.25</c:v>
                </c:pt>
                <c:pt idx="16">
                  <c:v>337.19</c:v>
                </c:pt>
                <c:pt idx="17">
                  <c:v>363.77</c:v>
                </c:pt>
                <c:pt idx="18">
                  <c:v>375.78</c:v>
                </c:pt>
                <c:pt idx="19">
                  <c:v>373.59</c:v>
                </c:pt>
                <c:pt idx="20">
                  <c:v>364.01</c:v>
                </c:pt>
                <c:pt idx="21">
                  <c:v>375.52</c:v>
                </c:pt>
                <c:pt idx="22">
                  <c:v>386.16</c:v>
                </c:pt>
                <c:pt idx="23">
                  <c:v>353.68</c:v>
                </c:pt>
                <c:pt idx="24">
                  <c:v>359.46</c:v>
                </c:pt>
                <c:pt idx="25">
                  <c:v>366.72</c:v>
                </c:pt>
                <c:pt idx="26">
                  <c:v>360.48</c:v>
                </c:pt>
                <c:pt idx="27">
                  <c:v>395.94</c:v>
                </c:pt>
                <c:pt idx="28">
                  <c:v>392.81</c:v>
                </c:pt>
                <c:pt idx="29">
                  <c:v>389.22</c:v>
                </c:pt>
                <c:pt idx="30">
                  <c:v>355.32</c:v>
                </c:pt>
                <c:pt idx="31">
                  <c:v>347.3</c:v>
                </c:pt>
                <c:pt idx="32">
                  <c:v>339.35</c:v>
                </c:pt>
                <c:pt idx="33">
                  <c:v>360</c:v>
                </c:pt>
                <c:pt idx="34">
                  <c:v>363.44</c:v>
                </c:pt>
                <c:pt idx="35">
                  <c:v>382.68</c:v>
                </c:pt>
                <c:pt idx="36">
                  <c:v>414.92</c:v>
                </c:pt>
                <c:pt idx="37">
                  <c:v>416.74</c:v>
                </c:pt>
                <c:pt idx="38">
                  <c:v>427.59</c:v>
                </c:pt>
                <c:pt idx="39">
                  <c:v>438.38</c:v>
                </c:pt>
                <c:pt idx="40">
                  <c:v>427.73</c:v>
                </c:pt>
                <c:pt idx="41">
                  <c:v>438.89</c:v>
                </c:pt>
                <c:pt idx="42">
                  <c:v>446.39</c:v>
                </c:pt>
                <c:pt idx="43">
                  <c:v>444.08</c:v>
                </c:pt>
                <c:pt idx="44">
                  <c:v>447.2</c:v>
                </c:pt>
                <c:pt idx="45">
                  <c:v>437.67</c:v>
                </c:pt>
                <c:pt idx="46">
                  <c:v>479.84</c:v>
                </c:pt>
                <c:pt idx="47">
                  <c:v>471.68</c:v>
                </c:pt>
                <c:pt idx="48">
                  <c:v>476.66</c:v>
                </c:pt>
                <c:pt idx="49">
                  <c:v>468.16</c:v>
                </c:pt>
                <c:pt idx="50">
                  <c:v>478.45</c:v>
                </c:pt>
                <c:pt idx="51">
                  <c:v>486.04</c:v>
                </c:pt>
                <c:pt idx="52">
                  <c:v>481.95</c:v>
                </c:pt>
                <c:pt idx="53">
                  <c:v>497.05</c:v>
                </c:pt>
                <c:pt idx="54">
                  <c:v>488.23</c:v>
                </c:pt>
                <c:pt idx="55">
                  <c:v>489.66</c:v>
                </c:pt>
                <c:pt idx="56">
                  <c:v>498.08</c:v>
                </c:pt>
                <c:pt idx="57">
                  <c:v>509.42</c:v>
                </c:pt>
                <c:pt idx="58">
                  <c:v>516</c:v>
                </c:pt>
                <c:pt idx="59">
                  <c:v>525.03</c:v>
                </c:pt>
                <c:pt idx="60">
                  <c:v>526.07000000000005</c:v>
                </c:pt>
                <c:pt idx="61">
                  <c:v>537.09</c:v>
                </c:pt>
                <c:pt idx="62">
                  <c:v>528.54999999999995</c:v>
                </c:pt>
                <c:pt idx="63">
                  <c:v>544.20000000000005</c:v>
                </c:pt>
                <c:pt idx="64">
                  <c:v>539.55999999999995</c:v>
                </c:pt>
                <c:pt idx="65">
                  <c:v>541.75</c:v>
                </c:pt>
                <c:pt idx="66">
                  <c:v>559.20000000000005</c:v>
                </c:pt>
                <c:pt idx="67">
                  <c:v>558.24</c:v>
                </c:pt>
                <c:pt idx="68">
                  <c:v>568.49</c:v>
                </c:pt>
                <c:pt idx="69">
                  <c:v>561.58000000000004</c:v>
                </c:pt>
                <c:pt idx="70">
                  <c:v>567.1</c:v>
                </c:pt>
                <c:pt idx="71">
                  <c:v>585.27</c:v>
                </c:pt>
                <c:pt idx="72">
                  <c:v>568.33000000000004</c:v>
                </c:pt>
                <c:pt idx="73">
                  <c:v>538.37</c:v>
                </c:pt>
                <c:pt idx="74">
                  <c:v>556.44000000000005</c:v>
                </c:pt>
                <c:pt idx="75">
                  <c:v>564.19000000000005</c:v>
                </c:pt>
                <c:pt idx="76">
                  <c:v>551.47</c:v>
                </c:pt>
                <c:pt idx="77">
                  <c:v>570.54</c:v>
                </c:pt>
                <c:pt idx="78">
                  <c:v>587.45000000000005</c:v>
                </c:pt>
                <c:pt idx="79">
                  <c:v>574.82000000000005</c:v>
                </c:pt>
                <c:pt idx="80">
                  <c:v>583.98</c:v>
                </c:pt>
                <c:pt idx="81">
                  <c:v>561.42999999999995</c:v>
                </c:pt>
                <c:pt idx="82">
                  <c:v>575.52</c:v>
                </c:pt>
                <c:pt idx="83">
                  <c:v>590.65</c:v>
                </c:pt>
                <c:pt idx="84">
                  <c:v>611.64</c:v>
                </c:pt>
                <c:pt idx="85">
                  <c:v>633.33000000000004</c:v>
                </c:pt>
                <c:pt idx="86">
                  <c:v>649.95000000000005</c:v>
                </c:pt>
                <c:pt idx="87">
                  <c:v>676.53</c:v>
                </c:pt>
                <c:pt idx="88">
                  <c:v>695.08</c:v>
                </c:pt>
                <c:pt idx="89">
                  <c:v>711.95</c:v>
                </c:pt>
                <c:pt idx="90">
                  <c:v>719.34</c:v>
                </c:pt>
                <c:pt idx="91">
                  <c:v>743.65</c:v>
                </c:pt>
                <c:pt idx="92">
                  <c:v>748.01</c:v>
                </c:pt>
                <c:pt idx="93">
                  <c:v>779.15</c:v>
                </c:pt>
                <c:pt idx="94">
                  <c:v>798.22</c:v>
                </c:pt>
                <c:pt idx="95">
                  <c:v>822.3</c:v>
                </c:pt>
                <c:pt idx="96">
                  <c:v>831.7</c:v>
                </c:pt>
                <c:pt idx="97">
                  <c:v>845.2</c:v>
                </c:pt>
                <c:pt idx="98">
                  <c:v>847.49</c:v>
                </c:pt>
                <c:pt idx="99">
                  <c:v>866.83</c:v>
                </c:pt>
                <c:pt idx="100">
                  <c:v>878.97</c:v>
                </c:pt>
                <c:pt idx="101">
                  <c:v>846.77</c:v>
                </c:pt>
                <c:pt idx="102">
                  <c:v>854.63</c:v>
                </c:pt>
                <c:pt idx="103">
                  <c:v>901.29</c:v>
                </c:pt>
                <c:pt idx="104">
                  <c:v>921.91</c:v>
                </c:pt>
                <c:pt idx="105">
                  <c:v>993</c:v>
                </c:pt>
                <c:pt idx="106">
                  <c:v>969.05</c:v>
                </c:pt>
                <c:pt idx="107">
                  <c:v>1035.5899999999999</c:v>
                </c:pt>
                <c:pt idx="108">
                  <c:v>1048.78</c:v>
                </c:pt>
                <c:pt idx="109">
                  <c:v>1003.33</c:v>
                </c:pt>
                <c:pt idx="110">
                  <c:v>1056.1300000000001</c:v>
                </c:pt>
                <c:pt idx="111">
                  <c:v>1121.69</c:v>
                </c:pt>
                <c:pt idx="112">
                  <c:v>1182.57</c:v>
                </c:pt>
                <c:pt idx="113">
                  <c:v>1258.5899999999999</c:v>
                </c:pt>
                <c:pt idx="114">
                  <c:v>1234.44</c:v>
                </c:pt>
                <c:pt idx="115">
                  <c:v>1273.51</c:v>
                </c:pt>
                <c:pt idx="116">
                  <c:v>1252.96</c:v>
                </c:pt>
                <c:pt idx="117">
                  <c:v>1302.82</c:v>
                </c:pt>
                <c:pt idx="118">
                  <c:v>1305.04</c:v>
                </c:pt>
                <c:pt idx="119">
                  <c:v>1341.32</c:v>
                </c:pt>
                <c:pt idx="120">
                  <c:v>1405.73</c:v>
                </c:pt>
                <c:pt idx="121">
                  <c:v>1488.7</c:v>
                </c:pt>
                <c:pt idx="122">
                  <c:v>1507.33</c:v>
                </c:pt>
                <c:pt idx="123">
                  <c:v>1469.46</c:v>
                </c:pt>
                <c:pt idx="124">
                  <c:v>1548.77</c:v>
                </c:pt>
                <c:pt idx="125">
                  <c:v>1501.53</c:v>
                </c:pt>
                <c:pt idx="126">
                  <c:v>1343.94</c:v>
                </c:pt>
                <c:pt idx="127">
                  <c:v>1335.36</c:v>
                </c:pt>
                <c:pt idx="128">
                  <c:v>1506.31</c:v>
                </c:pt>
                <c:pt idx="129">
                  <c:v>1594.87</c:v>
                </c:pt>
                <c:pt idx="130">
                  <c:v>1668.52</c:v>
                </c:pt>
                <c:pt idx="131">
                  <c:v>1730.81</c:v>
                </c:pt>
                <c:pt idx="132">
                  <c:v>1682.86</c:v>
                </c:pt>
                <c:pt idx="133">
                  <c:v>1763.31</c:v>
                </c:pt>
                <c:pt idx="134">
                  <c:v>1847.63</c:v>
                </c:pt>
                <c:pt idx="135">
                  <c:v>1767.8</c:v>
                </c:pt>
                <c:pt idx="136">
                  <c:v>1888.15</c:v>
                </c:pt>
                <c:pt idx="137">
                  <c:v>1817.27</c:v>
                </c:pt>
                <c:pt idx="138">
                  <c:v>1824.2</c:v>
                </c:pt>
                <c:pt idx="139">
                  <c:v>1759.77</c:v>
                </c:pt>
                <c:pt idx="140">
                  <c:v>1858.86</c:v>
                </c:pt>
                <c:pt idx="141">
                  <c:v>1921.49</c:v>
                </c:pt>
                <c:pt idx="142">
                  <c:v>2002.11</c:v>
                </c:pt>
                <c:pt idx="143">
                  <c:v>1940.24</c:v>
                </c:pt>
                <c:pt idx="144">
                  <c:v>1901.51</c:v>
                </c:pt>
                <c:pt idx="145">
                  <c:v>2077.9699999999998</c:v>
                </c:pt>
                <c:pt idx="146">
                  <c:v>2027.4</c:v>
                </c:pt>
                <c:pt idx="147">
                  <c:v>2003.45</c:v>
                </c:pt>
                <c:pt idx="148">
                  <c:v>2033.58</c:v>
                </c:pt>
                <c:pt idx="149">
                  <c:v>1991.43</c:v>
                </c:pt>
                <c:pt idx="150">
                  <c:v>2108.7600000000002</c:v>
                </c:pt>
                <c:pt idx="151">
                  <c:v>1992.94</c:v>
                </c:pt>
                <c:pt idx="152">
                  <c:v>1973.72</c:v>
                </c:pt>
                <c:pt idx="153">
                  <c:v>1828.81</c:v>
                </c:pt>
                <c:pt idx="154">
                  <c:v>1785.86</c:v>
                </c:pt>
                <c:pt idx="155">
                  <c:v>1913.11</c:v>
                </c:pt>
                <c:pt idx="156">
                  <c:v>1730.92</c:v>
                </c:pt>
                <c:pt idx="157">
                  <c:v>1599.36</c:v>
                </c:pt>
                <c:pt idx="158">
                  <c:v>1769.12</c:v>
                </c:pt>
                <c:pt idx="159">
                  <c:v>1763.87</c:v>
                </c:pt>
                <c:pt idx="160">
                  <c:v>1731.53</c:v>
                </c:pt>
                <c:pt idx="161">
                  <c:v>1704.24</c:v>
                </c:pt>
                <c:pt idx="162">
                  <c:v>1590.29</c:v>
                </c:pt>
                <c:pt idx="163">
                  <c:v>1459.33</c:v>
                </c:pt>
                <c:pt idx="164">
                  <c:v>1524.96</c:v>
                </c:pt>
                <c:pt idx="165">
                  <c:v>1591.48</c:v>
                </c:pt>
                <c:pt idx="166">
                  <c:v>1628.51</c:v>
                </c:pt>
                <c:pt idx="167">
                  <c:v>1584.06</c:v>
                </c:pt>
                <c:pt idx="168">
                  <c:v>1600.02</c:v>
                </c:pt>
                <c:pt idx="169">
                  <c:v>1622.23</c:v>
                </c:pt>
                <c:pt idx="170">
                  <c:v>1538.65</c:v>
                </c:pt>
                <c:pt idx="171">
                  <c:v>1476.26</c:v>
                </c:pt>
                <c:pt idx="172">
                  <c:v>1375.88</c:v>
                </c:pt>
                <c:pt idx="173">
                  <c:v>1258.22</c:v>
                </c:pt>
                <c:pt idx="174">
                  <c:v>1250.68</c:v>
                </c:pt>
                <c:pt idx="175">
                  <c:v>1209.5899999999999</c:v>
                </c:pt>
                <c:pt idx="176">
                  <c:v>1287.1300000000001</c:v>
                </c:pt>
                <c:pt idx="177">
                  <c:v>1337.35</c:v>
                </c:pt>
                <c:pt idx="178">
                  <c:v>1303.17</c:v>
                </c:pt>
                <c:pt idx="179">
                  <c:v>1234.79</c:v>
                </c:pt>
                <c:pt idx="180">
                  <c:v>1200.5999999999999</c:v>
                </c:pt>
                <c:pt idx="181">
                  <c:v>1236.3</c:v>
                </c:pt>
                <c:pt idx="182">
                  <c:v>1321.39</c:v>
                </c:pt>
                <c:pt idx="183">
                  <c:v>1396.7</c:v>
                </c:pt>
                <c:pt idx="184">
                  <c:v>1421.03</c:v>
                </c:pt>
                <c:pt idx="185">
                  <c:v>1419.64</c:v>
                </c:pt>
                <c:pt idx="186">
                  <c:v>1482.61</c:v>
                </c:pt>
                <c:pt idx="187">
                  <c:v>1479.23</c:v>
                </c:pt>
                <c:pt idx="188">
                  <c:v>1540.71</c:v>
                </c:pt>
                <c:pt idx="189">
                  <c:v>1559.5</c:v>
                </c:pt>
                <c:pt idx="190">
                  <c:v>1618.05</c:v>
                </c:pt>
                <c:pt idx="191">
                  <c:v>1658.79</c:v>
                </c:pt>
                <c:pt idx="192">
                  <c:v>1691.9</c:v>
                </c:pt>
                <c:pt idx="193">
                  <c:v>1659.16</c:v>
                </c:pt>
                <c:pt idx="194">
                  <c:v>1639.46</c:v>
                </c:pt>
                <c:pt idx="195">
                  <c:v>1647.57</c:v>
                </c:pt>
                <c:pt idx="196">
                  <c:v>1661.53</c:v>
                </c:pt>
                <c:pt idx="197">
                  <c:v>1630.48</c:v>
                </c:pt>
                <c:pt idx="198">
                  <c:v>1632.82</c:v>
                </c:pt>
                <c:pt idx="199">
                  <c:v>1672.49</c:v>
                </c:pt>
                <c:pt idx="200">
                  <c:v>1673.11</c:v>
                </c:pt>
                <c:pt idx="201">
                  <c:v>1766.9</c:v>
                </c:pt>
                <c:pt idx="202">
                  <c:v>1784.96</c:v>
                </c:pt>
                <c:pt idx="203">
                  <c:v>1767.79</c:v>
                </c:pt>
                <c:pt idx="204">
                  <c:v>1802.79</c:v>
                </c:pt>
                <c:pt idx="205">
                  <c:v>1749.45</c:v>
                </c:pt>
                <c:pt idx="206">
                  <c:v>1735.43</c:v>
                </c:pt>
                <c:pt idx="207">
                  <c:v>1799.15</c:v>
                </c:pt>
                <c:pt idx="208">
                  <c:v>1789.85</c:v>
                </c:pt>
                <c:pt idx="209">
                  <c:v>1853.13</c:v>
                </c:pt>
                <c:pt idx="210">
                  <c:v>1836.37</c:v>
                </c:pt>
                <c:pt idx="211">
                  <c:v>1846.17</c:v>
                </c:pt>
                <c:pt idx="212">
                  <c:v>1812.11</c:v>
                </c:pt>
                <c:pt idx="213">
                  <c:v>1910.23</c:v>
                </c:pt>
                <c:pt idx="214">
                  <c:v>1918.96</c:v>
                </c:pt>
                <c:pt idx="215">
                  <c:v>1941.75</c:v>
                </c:pt>
                <c:pt idx="216">
                  <c:v>1959.77</c:v>
                </c:pt>
                <c:pt idx="217">
                  <c:v>1971.93</c:v>
                </c:pt>
                <c:pt idx="218">
                  <c:v>1985.55</c:v>
                </c:pt>
                <c:pt idx="219">
                  <c:v>1960.28</c:v>
                </c:pt>
                <c:pt idx="220">
                  <c:v>1954.49</c:v>
                </c:pt>
                <c:pt idx="221">
                  <c:v>1942.22</c:v>
                </c:pt>
                <c:pt idx="222">
                  <c:v>2008.47</c:v>
                </c:pt>
                <c:pt idx="223">
                  <c:v>2041.99</c:v>
                </c:pt>
                <c:pt idx="224">
                  <c:v>2100.37</c:v>
                </c:pt>
                <c:pt idx="225">
                  <c:v>2149.85</c:v>
                </c:pt>
                <c:pt idx="226">
                  <c:v>2183.92</c:v>
                </c:pt>
                <c:pt idx="227">
                  <c:v>2231.61</c:v>
                </c:pt>
                <c:pt idx="228">
                  <c:v>2170.17</c:v>
                </c:pt>
                <c:pt idx="229">
                  <c:v>2205.85</c:v>
                </c:pt>
                <c:pt idx="230">
                  <c:v>2303.6799999999998</c:v>
                </c:pt>
                <c:pt idx="231">
                  <c:v>2386.63</c:v>
                </c:pt>
                <c:pt idx="232">
                  <c:v>2363.2800000000002</c:v>
                </c:pt>
                <c:pt idx="233">
                  <c:v>2282.3000000000002</c:v>
                </c:pt>
                <c:pt idx="234">
                  <c:v>2323.83</c:v>
                </c:pt>
                <c:pt idx="235">
                  <c:v>2417.44</c:v>
                </c:pt>
                <c:pt idx="236">
                  <c:v>2360.21</c:v>
                </c:pt>
                <c:pt idx="237">
                  <c:v>2308.7399999999998</c:v>
                </c:pt>
                <c:pt idx="238">
                  <c:v>2273.41</c:v>
                </c:pt>
                <c:pt idx="239">
                  <c:v>2194.4299999999998</c:v>
                </c:pt>
                <c:pt idx="240">
                  <c:v>2098.64</c:v>
                </c:pt>
                <c:pt idx="241">
                  <c:v>2163.38</c:v>
                </c:pt>
                <c:pt idx="242">
                  <c:v>2228.09</c:v>
                </c:pt>
                <c:pt idx="243">
                  <c:v>2195.27</c:v>
                </c:pt>
                <c:pt idx="244">
                  <c:v>2039.66</c:v>
                </c:pt>
                <c:pt idx="245">
                  <c:v>2003.16</c:v>
                </c:pt>
                <c:pt idx="246">
                  <c:v>2035.24</c:v>
                </c:pt>
                <c:pt idx="247">
                  <c:v>1853.26</c:v>
                </c:pt>
                <c:pt idx="248">
                  <c:v>1544.91</c:v>
                </c:pt>
                <c:pt idx="249">
                  <c:v>1309.3900000000001</c:v>
                </c:pt>
                <c:pt idx="250">
                  <c:v>1499.17</c:v>
                </c:pt>
                <c:pt idx="251">
                  <c:v>1329.81</c:v>
                </c:pt>
                <c:pt idx="252">
                  <c:v>1133.43</c:v>
                </c:pt>
                <c:pt idx="253">
                  <c:v>1314.63</c:v>
                </c:pt>
                <c:pt idx="254">
                  <c:v>1424.41</c:v>
                </c:pt>
                <c:pt idx="255">
                  <c:v>1534.65</c:v>
                </c:pt>
                <c:pt idx="256">
                  <c:v>1505.64</c:v>
                </c:pt>
                <c:pt idx="257">
                  <c:v>1637.06</c:v>
                </c:pt>
                <c:pt idx="258">
                  <c:v>1633.63</c:v>
                </c:pt>
                <c:pt idx="259">
                  <c:v>1688.24</c:v>
                </c:pt>
                <c:pt idx="260">
                  <c:v>1711.65</c:v>
                </c:pt>
                <c:pt idx="261">
                  <c:v>1824.54</c:v>
                </c:pt>
                <c:pt idx="262">
                  <c:v>1867.06</c:v>
                </c:pt>
                <c:pt idx="263">
                  <c:v>1796.67</c:v>
                </c:pt>
                <c:pt idx="264">
                  <c:v>1844.87</c:v>
                </c:pt>
                <c:pt idx="265">
                  <c:v>1950.91</c:v>
                </c:pt>
                <c:pt idx="266">
                  <c:v>1992.87</c:v>
                </c:pt>
                <c:pt idx="267">
                  <c:v>1778.99</c:v>
                </c:pt>
                <c:pt idx="268">
                  <c:v>1709.77</c:v>
                </c:pt>
                <c:pt idx="269">
                  <c:v>1875.85</c:v>
                </c:pt>
                <c:pt idx="270">
                  <c:v>1804.46</c:v>
                </c:pt>
                <c:pt idx="271">
                  <c:v>1917.42</c:v>
                </c:pt>
                <c:pt idx="272">
                  <c:v>1983.47</c:v>
                </c:pt>
                <c:pt idx="273">
                  <c:v>2024.97</c:v>
                </c:pt>
                <c:pt idx="274">
                  <c:v>2138.3000000000002</c:v>
                </c:pt>
                <c:pt idx="275">
                  <c:v>2200.54</c:v>
                </c:pt>
                <c:pt idx="276">
                  <c:v>2203.3200000000002</c:v>
                </c:pt>
                <c:pt idx="277">
                  <c:v>2250.58</c:v>
                </c:pt>
                <c:pt idx="278">
                  <c:v>2301.7199999999998</c:v>
                </c:pt>
                <c:pt idx="279">
                  <c:v>2227.96</c:v>
                </c:pt>
                <c:pt idx="280">
                  <c:v>2274.2600000000002</c:v>
                </c:pt>
                <c:pt idx="281">
                  <c:v>2187</c:v>
                </c:pt>
                <c:pt idx="282">
                  <c:v>2052.3000000000002</c:v>
                </c:pt>
                <c:pt idx="283">
                  <c:v>1875.95</c:v>
                </c:pt>
                <c:pt idx="284">
                  <c:v>2081.9699999999998</c:v>
                </c:pt>
                <c:pt idx="285">
                  <c:v>2133.0700000000002</c:v>
                </c:pt>
                <c:pt idx="286">
                  <c:v>2192.4</c:v>
                </c:pt>
                <c:pt idx="287">
                  <c:v>2276.2399999999998</c:v>
                </c:pt>
                <c:pt idx="288">
                  <c:v>2367.87</c:v>
                </c:pt>
                <c:pt idx="289">
                  <c:v>2449.08</c:v>
                </c:pt>
                <c:pt idx="290">
                  <c:v>2429.1</c:v>
                </c:pt>
                <c:pt idx="291">
                  <c:v>2214.41</c:v>
                </c:pt>
                <c:pt idx="292">
                  <c:v>2369.75</c:v>
                </c:pt>
                <c:pt idx="293">
                  <c:v>2389.73</c:v>
                </c:pt>
                <c:pt idx="294">
                  <c:v>2447.8000000000002</c:v>
                </c:pt>
                <c:pt idx="295">
                  <c:v>2520.71</c:v>
                </c:pt>
                <c:pt idx="296">
                  <c:v>2494.67</c:v>
                </c:pt>
                <c:pt idx="297">
                  <c:v>2470.0700000000002</c:v>
                </c:pt>
                <c:pt idx="298">
                  <c:v>2568.5500000000002</c:v>
                </c:pt>
                <c:pt idx="299">
                  <c:v>2660.7</c:v>
                </c:pt>
                <c:pt idx="300">
                  <c:v>2676.18</c:v>
                </c:pt>
                <c:pt idx="301">
                  <c:v>2757.83</c:v>
                </c:pt>
                <c:pt idx="302">
                  <c:v>2797.28</c:v>
                </c:pt>
                <c:pt idx="303">
                  <c:v>2906.91</c:v>
                </c:pt>
                <c:pt idx="304">
                  <c:v>2866.41</c:v>
                </c:pt>
                <c:pt idx="305">
                  <c:v>3033.59</c:v>
                </c:pt>
                <c:pt idx="306">
                  <c:v>2921.23</c:v>
                </c:pt>
                <c:pt idx="307">
                  <c:v>3024.38</c:v>
                </c:pt>
                <c:pt idx="308">
                  <c:v>3147.21</c:v>
                </c:pt>
                <c:pt idx="309">
                  <c:v>3225.06</c:v>
                </c:pt>
                <c:pt idx="310">
                  <c:v>3286.69</c:v>
                </c:pt>
                <c:pt idx="311">
                  <c:v>3127.87</c:v>
                </c:pt>
                <c:pt idx="312">
                  <c:v>3322.85</c:v>
                </c:pt>
                <c:pt idx="313">
                  <c:v>3399.51</c:v>
                </c:pt>
                <c:pt idx="314">
                  <c:v>3400.2</c:v>
                </c:pt>
                <c:pt idx="315">
                  <c:v>3483.14</c:v>
                </c:pt>
                <c:pt idx="316">
                  <c:v>3576.55</c:v>
                </c:pt>
                <c:pt idx="317">
                  <c:v>3493.18</c:v>
                </c:pt>
                <c:pt idx="318">
                  <c:v>3641.52</c:v>
                </c:pt>
                <c:pt idx="319">
                  <c:v>3544.98</c:v>
                </c:pt>
                <c:pt idx="320">
                  <c:v>3679.58</c:v>
                </c:pt>
                <c:pt idx="321">
                  <c:v>3753.31</c:v>
                </c:pt>
                <c:pt idx="322">
                  <c:v>3768.68</c:v>
                </c:pt>
                <c:pt idx="323">
                  <c:v>3703.77</c:v>
                </c:pt>
                <c:pt idx="324">
                  <c:v>3890.32</c:v>
                </c:pt>
                <c:pt idx="325">
                  <c:v>3790.66</c:v>
                </c:pt>
                <c:pt idx="326">
                  <c:v>3883.75</c:v>
                </c:pt>
                <c:pt idx="327">
                  <c:v>3899.59</c:v>
                </c:pt>
                <c:pt idx="328">
                  <c:v>3843.26</c:v>
                </c:pt>
                <c:pt idx="329">
                  <c:v>3885.07</c:v>
                </c:pt>
                <c:pt idx="330">
                  <c:v>3552.65</c:v>
                </c:pt>
                <c:pt idx="331">
                  <c:v>3577.47</c:v>
                </c:pt>
                <c:pt idx="332">
                  <c:v>3917.3</c:v>
                </c:pt>
                <c:pt idx="333">
                  <c:v>3924.63</c:v>
                </c:pt>
                <c:pt idx="334">
                  <c:v>3763.99</c:v>
                </c:pt>
                <c:pt idx="335">
                  <c:v>3630.46</c:v>
                </c:pt>
                <c:pt idx="336">
                  <c:v>3713.7</c:v>
                </c:pt>
                <c:pt idx="337">
                  <c:v>3897.66</c:v>
                </c:pt>
                <c:pt idx="338">
                  <c:v>3918.53</c:v>
                </c:pt>
                <c:pt idx="339">
                  <c:v>3963.1</c:v>
                </c:pt>
                <c:pt idx="340">
                  <c:v>3976.68</c:v>
                </c:pt>
                <c:pt idx="341">
                  <c:v>4109.28</c:v>
                </c:pt>
                <c:pt idx="342">
                  <c:v>4120.17</c:v>
                </c:pt>
                <c:pt idx="343">
                  <c:v>4108.13</c:v>
                </c:pt>
                <c:pt idx="344">
                  <c:v>4018.47</c:v>
                </c:pt>
                <c:pt idx="345">
                  <c:v>4181.1499999999996</c:v>
                </c:pt>
                <c:pt idx="346">
                  <c:v>4315.08</c:v>
                </c:pt>
                <c:pt idx="347">
                  <c:v>4362.1000000000004</c:v>
                </c:pt>
                <c:pt idx="348">
                  <c:v>4595.7299999999996</c:v>
                </c:pt>
                <c:pt idx="349">
                  <c:v>4530.9799999999996</c:v>
                </c:pt>
                <c:pt idx="350">
                  <c:v>4592.78</c:v>
                </c:pt>
                <c:pt idx="351">
                  <c:v>4685.1099999999997</c:v>
                </c:pt>
                <c:pt idx="352">
                  <c:v>4689.6099999999997</c:v>
                </c:pt>
                <c:pt idx="353">
                  <c:v>4786.2700000000004</c:v>
                </c:pt>
                <c:pt idx="354">
                  <c:v>4798.99</c:v>
                </c:pt>
                <c:pt idx="355">
                  <c:v>4906.92</c:v>
                </c:pt>
                <c:pt idx="356">
                  <c:v>5009.99</c:v>
                </c:pt>
                <c:pt idx="357">
                  <c:v>5145.21</c:v>
                </c:pt>
                <c:pt idx="358">
                  <c:v>5256.28</c:v>
                </c:pt>
                <c:pt idx="359">
                  <c:v>5508.7</c:v>
                </c:pt>
                <c:pt idx="360">
                  <c:v>5238.18</c:v>
                </c:pt>
                <c:pt idx="361">
                  <c:v>5057.6899999999996</c:v>
                </c:pt>
                <c:pt idx="362">
                  <c:v>5206.3100000000004</c:v>
                </c:pt>
                <c:pt idx="363">
                  <c:v>5376.29</c:v>
                </c:pt>
                <c:pt idx="364">
                  <c:v>5367.49</c:v>
                </c:pt>
                <c:pt idx="365">
                  <c:v>5544.19</c:v>
                </c:pt>
                <c:pt idx="366">
                  <c:v>5721.86</c:v>
                </c:pt>
                <c:pt idx="367">
                  <c:v>5784.45</c:v>
                </c:pt>
                <c:pt idx="368">
                  <c:v>5426.33</c:v>
                </c:pt>
                <c:pt idx="369">
                  <c:v>5538.86</c:v>
                </c:pt>
                <c:pt idx="370">
                  <c:v>4990.5600000000004</c:v>
                </c:pt>
                <c:pt idx="371">
                  <c:v>5389.19</c:v>
                </c:pt>
                <c:pt idx="372">
                  <c:v>5595.11</c:v>
                </c:pt>
                <c:pt idx="373">
                  <c:v>5730.04</c:v>
                </c:pt>
                <c:pt idx="374">
                  <c:v>5849.65</c:v>
                </c:pt>
                <c:pt idx="375">
                  <c:v>5504.05</c:v>
                </c:pt>
                <c:pt idx="376">
                  <c:v>5953.63</c:v>
                </c:pt>
                <c:pt idx="377">
                  <c:v>5939.83</c:v>
                </c:pt>
                <c:pt idx="378">
                  <c:v>5857.95</c:v>
                </c:pt>
                <c:pt idx="379">
                  <c:v>5935.2</c:v>
                </c:pt>
                <c:pt idx="380">
                  <c:v>6198.59</c:v>
                </c:pt>
                <c:pt idx="381">
                  <c:v>6306.88</c:v>
                </c:pt>
                <c:pt idx="382">
                  <c:v>6609.29</c:v>
                </c:pt>
                <c:pt idx="383">
                  <c:v>6598.63</c:v>
                </c:pt>
                <c:pt idx="384">
                  <c:v>6288.64</c:v>
                </c:pt>
                <c:pt idx="385">
                  <c:v>5036.6400000000003</c:v>
                </c:pt>
                <c:pt idx="386">
                  <c:v>5778.53</c:v>
                </c:pt>
                <c:pt idx="387">
                  <c:v>6251.48</c:v>
                </c:pt>
                <c:pt idx="388">
                  <c:v>6383.76</c:v>
                </c:pt>
                <c:pt idx="389">
                  <c:v>6758.2</c:v>
                </c:pt>
                <c:pt idx="390">
                  <c:v>7246.37</c:v>
                </c:pt>
                <c:pt idx="391">
                  <c:v>6956.2</c:v>
                </c:pt>
                <c:pt idx="392">
                  <c:v>6817.89</c:v>
                </c:pt>
                <c:pt idx="393">
                  <c:v>7556.51</c:v>
                </c:pt>
                <c:pt idx="394">
                  <c:v>7645.27</c:v>
                </c:pt>
                <c:pt idx="395">
                  <c:v>7804.31</c:v>
                </c:pt>
                <c:pt idx="396">
                  <c:v>8080.78</c:v>
                </c:pt>
                <c:pt idx="397">
                  <c:v>8335.91</c:v>
                </c:pt>
                <c:pt idx="398">
                  <c:v>8702.02</c:v>
                </c:pt>
                <c:pt idx="399">
                  <c:v>8734.74</c:v>
                </c:pt>
                <c:pt idx="400">
                  <c:v>8990.08</c:v>
                </c:pt>
                <c:pt idx="401">
                  <c:v>9138.36</c:v>
                </c:pt>
                <c:pt idx="402">
                  <c:v>9437.15</c:v>
                </c:pt>
                <c:pt idx="403">
                  <c:v>9098.25</c:v>
                </c:pt>
                <c:pt idx="404">
                  <c:v>9642.44</c:v>
                </c:pt>
                <c:pt idx="405">
                  <c:v>9446.2099999999991</c:v>
                </c:pt>
                <c:pt idx="406">
                  <c:v>10050.41</c:v>
                </c:pt>
                <c:pt idx="407">
                  <c:v>9534.9500000000007</c:v>
                </c:pt>
                <c:pt idx="408">
                  <c:v>9044.4699999999993</c:v>
                </c:pt>
                <c:pt idx="409">
                  <c:v>9559.9500000000007</c:v>
                </c:pt>
                <c:pt idx="410">
                  <c:v>8746.0499999999993</c:v>
                </c:pt>
                <c:pt idx="411">
                  <c:v>8648.2800000000007</c:v>
                </c:pt>
                <c:pt idx="412">
                  <c:v>8077.89</c:v>
                </c:pt>
                <c:pt idx="413">
                  <c:v>8705.8700000000008</c:v>
                </c:pt>
                <c:pt idx="414">
                  <c:v>8400.9599999999991</c:v>
                </c:pt>
                <c:pt idx="415">
                  <c:v>7800</c:v>
                </c:pt>
                <c:pt idx="416">
                  <c:v>8185.07</c:v>
                </c:pt>
                <c:pt idx="417">
                  <c:v>8671.9</c:v>
                </c:pt>
                <c:pt idx="418">
                  <c:v>8145.6</c:v>
                </c:pt>
                <c:pt idx="419">
                  <c:v>8782.77</c:v>
                </c:pt>
                <c:pt idx="420">
                  <c:v>8440.25</c:v>
                </c:pt>
                <c:pt idx="421">
                  <c:v>8823.66</c:v>
                </c:pt>
                <c:pt idx="422">
                  <c:v>8924.92</c:v>
                </c:pt>
                <c:pt idx="423">
                  <c:v>9057.17</c:v>
                </c:pt>
                <c:pt idx="424">
                  <c:v>9571.35</c:v>
                </c:pt>
                <c:pt idx="425">
                  <c:v>9840.7099999999991</c:v>
                </c:pt>
                <c:pt idx="426">
                  <c:v>9727.64</c:v>
                </c:pt>
                <c:pt idx="427">
                  <c:v>9247.51</c:v>
                </c:pt>
                <c:pt idx="428">
                  <c:v>9147.4500000000007</c:v>
                </c:pt>
                <c:pt idx="429">
                  <c:v>9937.89</c:v>
                </c:pt>
                <c:pt idx="430">
                  <c:v>10269.69</c:v>
                </c:pt>
                <c:pt idx="431">
                  <c:v>10633.14</c:v>
                </c:pt>
                <c:pt idx="432">
                  <c:v>11151.34</c:v>
                </c:pt>
                <c:pt idx="433">
                  <c:v>11395.08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A-492A-B981-8EA15201E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"/>
        <c:majorTimeUnit val="year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'SPXTR(1988～)'!$F$1</c:f>
              <c:strCache>
                <c:ptCount val="1"/>
                <c:pt idx="0">
                  <c:v>一括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'SPXTR(1988～)'!$E$2:$E$38</c:f>
              <c:numCache>
                <c:formatCode>0_ 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'SPXTR(1988～)'!$F$2:$F$38</c:f>
              <c:numCache>
                <c:formatCode>#,##0_ ;[Red]\-#,##0\ </c:formatCode>
                <c:ptCount val="37"/>
                <c:pt idx="0">
                  <c:v>1338879.7750175768</c:v>
                </c:pt>
                <c:pt idx="1">
                  <c:v>1622237.0033257487</c:v>
                </c:pt>
                <c:pt idx="2">
                  <c:v>1129397.141081417</c:v>
                </c:pt>
                <c:pt idx="3">
                  <c:v>1584327.5368699098</c:v>
                </c:pt>
                <c:pt idx="4">
                  <c:v>1290430.1433811269</c:v>
                </c:pt>
                <c:pt idx="5">
                  <c:v>1318837.2093023257</c:v>
                </c:pt>
                <c:pt idx="6">
                  <c:v>1217816.9634985011</c:v>
                </c:pt>
                <c:pt idx="7">
                  <c:v>1664345.2877397833</c:v>
                </c:pt>
                <c:pt idx="8">
                  <c:v>1456816.4165267718</c:v>
                </c:pt>
                <c:pt idx="9">
                  <c:v>1616065.2185129768</c:v>
                </c:pt>
                <c:pt idx="10">
                  <c:v>1534224.2383375224</c:v>
                </c:pt>
                <c:pt idx="11">
                  <c:v>1439918.011171577</c:v>
                </c:pt>
                <c:pt idx="12">
                  <c:v>1070386.7419872035</c:v>
                </c:pt>
                <c:pt idx="13">
                  <c:v>1094269.4276147068</c:v>
                </c:pt>
                <c:pt idx="14">
                  <c:v>960266.74690361135</c:v>
                </c:pt>
                <c:pt idx="15">
                  <c:v>1489951.4261378024</c:v>
                </c:pt>
                <c:pt idx="16">
                  <c:v>1323786.0387503477</c:v>
                </c:pt>
                <c:pt idx="17">
                  <c:v>1290086.052348512</c:v>
                </c:pt>
                <c:pt idx="18">
                  <c:v>1365689.7486138325</c:v>
                </c:pt>
                <c:pt idx="19">
                  <c:v>1249172.1308472836</c:v>
                </c:pt>
                <c:pt idx="20">
                  <c:v>791324.0462565046</c:v>
                </c:pt>
                <c:pt idx="21">
                  <c:v>1494474.9428016834</c:v>
                </c:pt>
                <c:pt idx="22">
                  <c:v>1374331.8372200145</c:v>
                </c:pt>
                <c:pt idx="23">
                  <c:v>1230360.5668054062</c:v>
                </c:pt>
                <c:pt idx="24">
                  <c:v>1405883.9627805145</c:v>
                </c:pt>
                <c:pt idx="25">
                  <c:v>1535507.5820988494</c:v>
                </c:pt>
                <c:pt idx="26">
                  <c:v>1375978.8723609466</c:v>
                </c:pt>
                <c:pt idx="27">
                  <c:v>1198506.6389292802</c:v>
                </c:pt>
                <c:pt idx="28">
                  <c:v>1375693.346687956</c:v>
                </c:pt>
                <c:pt idx="29">
                  <c:v>1461742.5401151311</c:v>
                </c:pt>
                <c:pt idx="30">
                  <c:v>1139336.5650231724</c:v>
                </c:pt>
                <c:pt idx="31">
                  <c:v>1589230.0663652977</c:v>
                </c:pt>
                <c:pt idx="32">
                  <c:v>1388095.2416976711</c:v>
                </c:pt>
                <c:pt idx="33">
                  <c:v>1577510.2775964746</c:v>
                </c:pt>
                <c:pt idx="34">
                  <c:v>972569.27826824982</c:v>
                </c:pt>
                <c:pt idx="35">
                  <c:v>1512918.3853859752</c:v>
                </c:pt>
                <c:pt idx="36">
                  <c:v>1331500.3666128188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B-4A68-8A9B-0466ADB45B94}"/>
            </c:ext>
          </c:extLst>
        </c:ser>
        <c:ser>
          <c:idx val="2"/>
          <c:order val="1"/>
          <c:tx>
            <c:strRef>
              <c:f>'SPXTR(1988～)'!$G$1</c:f>
              <c:strCache>
                <c:ptCount val="1"/>
                <c:pt idx="0">
                  <c:v>積立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'SPXTR(1988～)'!$E$2:$E$38</c:f>
              <c:numCache>
                <c:formatCode>0_ 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'SPXTR(1988～)'!$G$2:$G$38</c:f>
              <c:numCache>
                <c:formatCode>#,##0_ ;[Red]\-#,##0\ </c:formatCode>
                <c:ptCount val="37"/>
                <c:pt idx="0">
                  <c:v>1270302.7558012435</c:v>
                </c:pt>
                <c:pt idx="1">
                  <c:v>1382211.6735200302</c:v>
                </c:pt>
                <c:pt idx="2">
                  <c:v>1190588.1624876494</c:v>
                </c:pt>
                <c:pt idx="3">
                  <c:v>1363874.7634979945</c:v>
                </c:pt>
                <c:pt idx="4">
                  <c:v>1276250.5570836389</c:v>
                </c:pt>
                <c:pt idx="5">
                  <c:v>1256326.1232529236</c:v>
                </c:pt>
                <c:pt idx="6">
                  <c:v>1217807.4256821892</c:v>
                </c:pt>
                <c:pt idx="7">
                  <c:v>1425598.0099020954</c:v>
                </c:pt>
                <c:pt idx="8">
                  <c:v>1344848.1756830937</c:v>
                </c:pt>
                <c:pt idx="9">
                  <c:v>1381678.9264085458</c:v>
                </c:pt>
                <c:pt idx="10">
                  <c:v>1390599.6624562936</c:v>
                </c:pt>
                <c:pt idx="11">
                  <c:v>1341429.3743361454</c:v>
                </c:pt>
                <c:pt idx="12">
                  <c:v>1078254.3326707806</c:v>
                </c:pt>
                <c:pt idx="13">
                  <c:v>1169317.0201819707</c:v>
                </c:pt>
                <c:pt idx="14">
                  <c:v>1105951.5351325425</c:v>
                </c:pt>
                <c:pt idx="15">
                  <c:v>1414283.0044376322</c:v>
                </c:pt>
                <c:pt idx="16">
                  <c:v>1288870.7623692777</c:v>
                </c:pt>
                <c:pt idx="17">
                  <c:v>1274985.9834385542</c:v>
                </c:pt>
                <c:pt idx="18">
                  <c:v>1315298.2682093324</c:v>
                </c:pt>
                <c:pt idx="19">
                  <c:v>1190205.0031340986</c:v>
                </c:pt>
                <c:pt idx="20">
                  <c:v>924998.09767664084</c:v>
                </c:pt>
                <c:pt idx="21">
                  <c:v>1498769.7858754175</c:v>
                </c:pt>
                <c:pt idx="22">
                  <c:v>1369025.3630636206</c:v>
                </c:pt>
                <c:pt idx="23">
                  <c:v>1221162.1632753948</c:v>
                </c:pt>
                <c:pt idx="24">
                  <c:v>1294736.6542742217</c:v>
                </c:pt>
                <c:pt idx="25">
                  <c:v>1374568.2944377696</c:v>
                </c:pt>
                <c:pt idx="26">
                  <c:v>1304355.3894603457</c:v>
                </c:pt>
                <c:pt idx="27">
                  <c:v>1188966.3271960448</c:v>
                </c:pt>
                <c:pt idx="28">
                  <c:v>1313273.4741675488</c:v>
                </c:pt>
                <c:pt idx="29">
                  <c:v>1344955.9744028815</c:v>
                </c:pt>
                <c:pt idx="30">
                  <c:v>1106722.3021833091</c:v>
                </c:pt>
                <c:pt idx="31">
                  <c:v>1379500.4978778984</c:v>
                </c:pt>
                <c:pt idx="32">
                  <c:v>1421109.740424606</c:v>
                </c:pt>
                <c:pt idx="33">
                  <c:v>1385104.7417258597</c:v>
                </c:pt>
                <c:pt idx="34">
                  <c:v>1118308.1084162849</c:v>
                </c:pt>
                <c:pt idx="35">
                  <c:v>1353413.0719841889</c:v>
                </c:pt>
                <c:pt idx="36">
                  <c:v>1281239.2815773576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0B-4A68-8A9B-0466ADB45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936687"/>
        <c:axId val="266941967"/>
      </c:barChart>
      <c:catAx>
        <c:axId val="266936687"/>
        <c:scaling>
          <c:orientation val="minMax"/>
        </c:scaling>
        <c:delete val="0"/>
        <c:axPos val="b"/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941967"/>
        <c:crossesAt val="1200000"/>
        <c:auto val="1"/>
        <c:lblAlgn val="ctr"/>
        <c:lblOffset val="100"/>
        <c:noMultiLvlLbl val="0"/>
      </c:catAx>
      <c:valAx>
        <c:axId val="266941967"/>
        <c:scaling>
          <c:orientation val="minMax"/>
          <c:max val="1800000"/>
          <c:min val="7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936687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'SPXTR(1988～) (2)'!$B$1</c:f>
              <c:strCache>
                <c:ptCount val="1"/>
                <c:pt idx="0">
                  <c:v>S&amp;P500TR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'SPXTR(1988～) (2)'!$A$4:$A$437</c:f>
              <c:numCache>
                <c:formatCode>yyyy/mm/dd</c:formatCode>
                <c:ptCount val="434"/>
                <c:pt idx="0">
                  <c:v>32203</c:v>
                </c:pt>
                <c:pt idx="1">
                  <c:v>32237</c:v>
                </c:pt>
                <c:pt idx="2">
                  <c:v>32265</c:v>
                </c:pt>
                <c:pt idx="3">
                  <c:v>32295</c:v>
                </c:pt>
                <c:pt idx="4">
                  <c:v>32325</c:v>
                </c:pt>
                <c:pt idx="5">
                  <c:v>32356</c:v>
                </c:pt>
                <c:pt idx="6">
                  <c:v>32387</c:v>
                </c:pt>
                <c:pt idx="7">
                  <c:v>32419</c:v>
                </c:pt>
                <c:pt idx="8">
                  <c:v>32448</c:v>
                </c:pt>
                <c:pt idx="9">
                  <c:v>32478</c:v>
                </c:pt>
                <c:pt idx="10">
                  <c:v>32511</c:v>
                </c:pt>
                <c:pt idx="11">
                  <c:v>32540</c:v>
                </c:pt>
                <c:pt idx="12">
                  <c:v>32568</c:v>
                </c:pt>
                <c:pt idx="13">
                  <c:v>32601</c:v>
                </c:pt>
                <c:pt idx="14">
                  <c:v>32629</c:v>
                </c:pt>
                <c:pt idx="15">
                  <c:v>32660</c:v>
                </c:pt>
                <c:pt idx="16">
                  <c:v>32692</c:v>
                </c:pt>
                <c:pt idx="17">
                  <c:v>32721</c:v>
                </c:pt>
                <c:pt idx="18">
                  <c:v>32752</c:v>
                </c:pt>
                <c:pt idx="19">
                  <c:v>32783</c:v>
                </c:pt>
                <c:pt idx="20">
                  <c:v>32813</c:v>
                </c:pt>
                <c:pt idx="21">
                  <c:v>32843</c:v>
                </c:pt>
                <c:pt idx="22">
                  <c:v>32875</c:v>
                </c:pt>
                <c:pt idx="23">
                  <c:v>32905</c:v>
                </c:pt>
                <c:pt idx="24">
                  <c:v>32933</c:v>
                </c:pt>
                <c:pt idx="25">
                  <c:v>32965</c:v>
                </c:pt>
                <c:pt idx="26">
                  <c:v>32994</c:v>
                </c:pt>
                <c:pt idx="27">
                  <c:v>33025</c:v>
                </c:pt>
                <c:pt idx="28">
                  <c:v>33056</c:v>
                </c:pt>
                <c:pt idx="29">
                  <c:v>33086</c:v>
                </c:pt>
                <c:pt idx="30">
                  <c:v>33120</c:v>
                </c:pt>
                <c:pt idx="31">
                  <c:v>33147</c:v>
                </c:pt>
                <c:pt idx="32">
                  <c:v>33178</c:v>
                </c:pt>
                <c:pt idx="33">
                  <c:v>33210</c:v>
                </c:pt>
                <c:pt idx="34">
                  <c:v>33240</c:v>
                </c:pt>
                <c:pt idx="35">
                  <c:v>33270</c:v>
                </c:pt>
                <c:pt idx="36">
                  <c:v>33298</c:v>
                </c:pt>
                <c:pt idx="37">
                  <c:v>33329</c:v>
                </c:pt>
                <c:pt idx="38">
                  <c:v>33359</c:v>
                </c:pt>
                <c:pt idx="39">
                  <c:v>33392</c:v>
                </c:pt>
                <c:pt idx="40">
                  <c:v>33420</c:v>
                </c:pt>
                <c:pt idx="41">
                  <c:v>33451</c:v>
                </c:pt>
                <c:pt idx="42">
                  <c:v>33484</c:v>
                </c:pt>
                <c:pt idx="43">
                  <c:v>33512</c:v>
                </c:pt>
                <c:pt idx="44">
                  <c:v>33543</c:v>
                </c:pt>
                <c:pt idx="45">
                  <c:v>33574</c:v>
                </c:pt>
                <c:pt idx="46">
                  <c:v>33605</c:v>
                </c:pt>
                <c:pt idx="47">
                  <c:v>33637</c:v>
                </c:pt>
                <c:pt idx="48">
                  <c:v>33665</c:v>
                </c:pt>
                <c:pt idx="49">
                  <c:v>33695</c:v>
                </c:pt>
                <c:pt idx="50">
                  <c:v>33725</c:v>
                </c:pt>
                <c:pt idx="51">
                  <c:v>33756</c:v>
                </c:pt>
                <c:pt idx="52">
                  <c:v>33786</c:v>
                </c:pt>
                <c:pt idx="53">
                  <c:v>33819</c:v>
                </c:pt>
                <c:pt idx="54">
                  <c:v>33848</c:v>
                </c:pt>
                <c:pt idx="55">
                  <c:v>33878</c:v>
                </c:pt>
                <c:pt idx="56">
                  <c:v>33910</c:v>
                </c:pt>
                <c:pt idx="57">
                  <c:v>33939</c:v>
                </c:pt>
                <c:pt idx="58">
                  <c:v>33973</c:v>
                </c:pt>
                <c:pt idx="59">
                  <c:v>34001</c:v>
                </c:pt>
                <c:pt idx="60">
                  <c:v>34029</c:v>
                </c:pt>
                <c:pt idx="61">
                  <c:v>34060</c:v>
                </c:pt>
                <c:pt idx="62">
                  <c:v>34092</c:v>
                </c:pt>
                <c:pt idx="63">
                  <c:v>34121</c:v>
                </c:pt>
                <c:pt idx="64">
                  <c:v>34151</c:v>
                </c:pt>
                <c:pt idx="65">
                  <c:v>34183</c:v>
                </c:pt>
                <c:pt idx="66">
                  <c:v>34213</c:v>
                </c:pt>
                <c:pt idx="67">
                  <c:v>34243</c:v>
                </c:pt>
                <c:pt idx="68">
                  <c:v>34274</c:v>
                </c:pt>
                <c:pt idx="69">
                  <c:v>34304</c:v>
                </c:pt>
                <c:pt idx="70">
                  <c:v>34337</c:v>
                </c:pt>
                <c:pt idx="71">
                  <c:v>34366</c:v>
                </c:pt>
                <c:pt idx="72">
                  <c:v>34394</c:v>
                </c:pt>
                <c:pt idx="73">
                  <c:v>34428</c:v>
                </c:pt>
                <c:pt idx="74">
                  <c:v>34456</c:v>
                </c:pt>
                <c:pt idx="75">
                  <c:v>34486</c:v>
                </c:pt>
                <c:pt idx="76">
                  <c:v>34516</c:v>
                </c:pt>
                <c:pt idx="77">
                  <c:v>34547</c:v>
                </c:pt>
                <c:pt idx="78">
                  <c:v>34578</c:v>
                </c:pt>
                <c:pt idx="79">
                  <c:v>34610</c:v>
                </c:pt>
                <c:pt idx="80">
                  <c:v>34639</c:v>
                </c:pt>
                <c:pt idx="81">
                  <c:v>34669</c:v>
                </c:pt>
                <c:pt idx="82">
                  <c:v>34702</c:v>
                </c:pt>
                <c:pt idx="83">
                  <c:v>34731</c:v>
                </c:pt>
                <c:pt idx="84">
                  <c:v>34759</c:v>
                </c:pt>
                <c:pt idx="85">
                  <c:v>34792</c:v>
                </c:pt>
                <c:pt idx="86">
                  <c:v>34820</c:v>
                </c:pt>
                <c:pt idx="87">
                  <c:v>34851</c:v>
                </c:pt>
                <c:pt idx="88">
                  <c:v>34883</c:v>
                </c:pt>
                <c:pt idx="89">
                  <c:v>34912</c:v>
                </c:pt>
                <c:pt idx="90">
                  <c:v>34943</c:v>
                </c:pt>
                <c:pt idx="91">
                  <c:v>34974</c:v>
                </c:pt>
                <c:pt idx="92">
                  <c:v>35004</c:v>
                </c:pt>
                <c:pt idx="93">
                  <c:v>35034</c:v>
                </c:pt>
                <c:pt idx="94">
                  <c:v>35066</c:v>
                </c:pt>
                <c:pt idx="95">
                  <c:v>35096</c:v>
                </c:pt>
                <c:pt idx="96">
                  <c:v>35125</c:v>
                </c:pt>
                <c:pt idx="97">
                  <c:v>35156</c:v>
                </c:pt>
                <c:pt idx="98">
                  <c:v>35186</c:v>
                </c:pt>
                <c:pt idx="99">
                  <c:v>35219</c:v>
                </c:pt>
                <c:pt idx="100">
                  <c:v>35247</c:v>
                </c:pt>
                <c:pt idx="101">
                  <c:v>35278</c:v>
                </c:pt>
                <c:pt idx="102">
                  <c:v>35311</c:v>
                </c:pt>
                <c:pt idx="103">
                  <c:v>35339</c:v>
                </c:pt>
                <c:pt idx="104">
                  <c:v>35370</c:v>
                </c:pt>
                <c:pt idx="105">
                  <c:v>35401</c:v>
                </c:pt>
                <c:pt idx="106">
                  <c:v>35432</c:v>
                </c:pt>
                <c:pt idx="107">
                  <c:v>35464</c:v>
                </c:pt>
                <c:pt idx="108">
                  <c:v>35492</c:v>
                </c:pt>
                <c:pt idx="109">
                  <c:v>35521</c:v>
                </c:pt>
                <c:pt idx="110">
                  <c:v>35551</c:v>
                </c:pt>
                <c:pt idx="111">
                  <c:v>35583</c:v>
                </c:pt>
                <c:pt idx="112">
                  <c:v>35612</c:v>
                </c:pt>
                <c:pt idx="113">
                  <c:v>35643</c:v>
                </c:pt>
                <c:pt idx="114">
                  <c:v>35675</c:v>
                </c:pt>
                <c:pt idx="115">
                  <c:v>35704</c:v>
                </c:pt>
                <c:pt idx="116">
                  <c:v>35737</c:v>
                </c:pt>
                <c:pt idx="117">
                  <c:v>35765</c:v>
                </c:pt>
                <c:pt idx="118">
                  <c:v>35797</c:v>
                </c:pt>
                <c:pt idx="119">
                  <c:v>35828</c:v>
                </c:pt>
                <c:pt idx="120">
                  <c:v>35856</c:v>
                </c:pt>
                <c:pt idx="121">
                  <c:v>35886</c:v>
                </c:pt>
                <c:pt idx="122">
                  <c:v>35916</c:v>
                </c:pt>
                <c:pt idx="123">
                  <c:v>35947</c:v>
                </c:pt>
                <c:pt idx="124">
                  <c:v>35977</c:v>
                </c:pt>
                <c:pt idx="125">
                  <c:v>36010</c:v>
                </c:pt>
                <c:pt idx="126">
                  <c:v>36039</c:v>
                </c:pt>
                <c:pt idx="127">
                  <c:v>36069</c:v>
                </c:pt>
                <c:pt idx="128">
                  <c:v>36101</c:v>
                </c:pt>
                <c:pt idx="129">
                  <c:v>36130</c:v>
                </c:pt>
                <c:pt idx="130">
                  <c:v>36164</c:v>
                </c:pt>
                <c:pt idx="131">
                  <c:v>36192</c:v>
                </c:pt>
                <c:pt idx="132">
                  <c:v>36220</c:v>
                </c:pt>
                <c:pt idx="133">
                  <c:v>36251</c:v>
                </c:pt>
                <c:pt idx="134">
                  <c:v>36283</c:v>
                </c:pt>
                <c:pt idx="135">
                  <c:v>36312</c:v>
                </c:pt>
                <c:pt idx="136">
                  <c:v>36342</c:v>
                </c:pt>
                <c:pt idx="137">
                  <c:v>36374</c:v>
                </c:pt>
                <c:pt idx="138">
                  <c:v>36404</c:v>
                </c:pt>
                <c:pt idx="139">
                  <c:v>36434</c:v>
                </c:pt>
                <c:pt idx="140">
                  <c:v>36465</c:v>
                </c:pt>
                <c:pt idx="141">
                  <c:v>36495</c:v>
                </c:pt>
                <c:pt idx="142">
                  <c:v>36528</c:v>
                </c:pt>
                <c:pt idx="143">
                  <c:v>36557</c:v>
                </c:pt>
                <c:pt idx="144">
                  <c:v>36586</c:v>
                </c:pt>
                <c:pt idx="145">
                  <c:v>36619</c:v>
                </c:pt>
                <c:pt idx="146">
                  <c:v>36647</c:v>
                </c:pt>
                <c:pt idx="147">
                  <c:v>36678</c:v>
                </c:pt>
                <c:pt idx="148">
                  <c:v>36710</c:v>
                </c:pt>
                <c:pt idx="149">
                  <c:v>36739</c:v>
                </c:pt>
                <c:pt idx="150">
                  <c:v>36770</c:v>
                </c:pt>
                <c:pt idx="151">
                  <c:v>36801</c:v>
                </c:pt>
                <c:pt idx="152">
                  <c:v>36831</c:v>
                </c:pt>
                <c:pt idx="153">
                  <c:v>36861</c:v>
                </c:pt>
                <c:pt idx="154">
                  <c:v>36893</c:v>
                </c:pt>
                <c:pt idx="155">
                  <c:v>36923</c:v>
                </c:pt>
                <c:pt idx="156">
                  <c:v>36951</c:v>
                </c:pt>
                <c:pt idx="157">
                  <c:v>36983</c:v>
                </c:pt>
                <c:pt idx="158">
                  <c:v>37012</c:v>
                </c:pt>
                <c:pt idx="159">
                  <c:v>37043</c:v>
                </c:pt>
                <c:pt idx="160">
                  <c:v>37074</c:v>
                </c:pt>
                <c:pt idx="161">
                  <c:v>37104</c:v>
                </c:pt>
                <c:pt idx="162">
                  <c:v>37138</c:v>
                </c:pt>
                <c:pt idx="163">
                  <c:v>37165</c:v>
                </c:pt>
                <c:pt idx="164">
                  <c:v>37196</c:v>
                </c:pt>
                <c:pt idx="165">
                  <c:v>37228</c:v>
                </c:pt>
                <c:pt idx="166">
                  <c:v>37258</c:v>
                </c:pt>
                <c:pt idx="167">
                  <c:v>37288</c:v>
                </c:pt>
                <c:pt idx="168">
                  <c:v>37316</c:v>
                </c:pt>
                <c:pt idx="169">
                  <c:v>37347</c:v>
                </c:pt>
                <c:pt idx="170">
                  <c:v>37377</c:v>
                </c:pt>
                <c:pt idx="171">
                  <c:v>37410</c:v>
                </c:pt>
                <c:pt idx="172">
                  <c:v>37438</c:v>
                </c:pt>
                <c:pt idx="173">
                  <c:v>37469</c:v>
                </c:pt>
                <c:pt idx="174">
                  <c:v>37502</c:v>
                </c:pt>
                <c:pt idx="175">
                  <c:v>37530</c:v>
                </c:pt>
                <c:pt idx="176">
                  <c:v>37561</c:v>
                </c:pt>
                <c:pt idx="177">
                  <c:v>37592</c:v>
                </c:pt>
                <c:pt idx="178">
                  <c:v>37623</c:v>
                </c:pt>
                <c:pt idx="179">
                  <c:v>37655</c:v>
                </c:pt>
                <c:pt idx="180">
                  <c:v>37683</c:v>
                </c:pt>
                <c:pt idx="181">
                  <c:v>37712</c:v>
                </c:pt>
                <c:pt idx="182">
                  <c:v>37742</c:v>
                </c:pt>
                <c:pt idx="183">
                  <c:v>37774</c:v>
                </c:pt>
                <c:pt idx="184">
                  <c:v>37803</c:v>
                </c:pt>
                <c:pt idx="185">
                  <c:v>37834</c:v>
                </c:pt>
                <c:pt idx="186">
                  <c:v>37866</c:v>
                </c:pt>
                <c:pt idx="187">
                  <c:v>37895</c:v>
                </c:pt>
                <c:pt idx="188">
                  <c:v>37928</c:v>
                </c:pt>
                <c:pt idx="189">
                  <c:v>37956</c:v>
                </c:pt>
                <c:pt idx="190">
                  <c:v>37988</c:v>
                </c:pt>
                <c:pt idx="191">
                  <c:v>38019</c:v>
                </c:pt>
                <c:pt idx="192">
                  <c:v>38047</c:v>
                </c:pt>
                <c:pt idx="193">
                  <c:v>38078</c:v>
                </c:pt>
                <c:pt idx="194">
                  <c:v>38110</c:v>
                </c:pt>
                <c:pt idx="195">
                  <c:v>38139</c:v>
                </c:pt>
                <c:pt idx="196">
                  <c:v>38169</c:v>
                </c:pt>
                <c:pt idx="197">
                  <c:v>38201</c:v>
                </c:pt>
                <c:pt idx="198">
                  <c:v>38231</c:v>
                </c:pt>
                <c:pt idx="199">
                  <c:v>38261</c:v>
                </c:pt>
                <c:pt idx="200">
                  <c:v>38292</c:v>
                </c:pt>
                <c:pt idx="201">
                  <c:v>38322</c:v>
                </c:pt>
                <c:pt idx="202">
                  <c:v>38355</c:v>
                </c:pt>
                <c:pt idx="203">
                  <c:v>38384</c:v>
                </c:pt>
                <c:pt idx="204">
                  <c:v>38412</c:v>
                </c:pt>
                <c:pt idx="205">
                  <c:v>38443</c:v>
                </c:pt>
                <c:pt idx="206">
                  <c:v>38474</c:v>
                </c:pt>
                <c:pt idx="207">
                  <c:v>38504</c:v>
                </c:pt>
                <c:pt idx="208">
                  <c:v>38534</c:v>
                </c:pt>
                <c:pt idx="209">
                  <c:v>38565</c:v>
                </c:pt>
                <c:pt idx="210">
                  <c:v>38596</c:v>
                </c:pt>
                <c:pt idx="211">
                  <c:v>38628</c:v>
                </c:pt>
                <c:pt idx="212">
                  <c:v>38657</c:v>
                </c:pt>
                <c:pt idx="213">
                  <c:v>38687</c:v>
                </c:pt>
                <c:pt idx="214">
                  <c:v>38720</c:v>
                </c:pt>
                <c:pt idx="215">
                  <c:v>38749</c:v>
                </c:pt>
                <c:pt idx="216">
                  <c:v>38777</c:v>
                </c:pt>
                <c:pt idx="217">
                  <c:v>38810</c:v>
                </c:pt>
                <c:pt idx="218">
                  <c:v>38838</c:v>
                </c:pt>
                <c:pt idx="219">
                  <c:v>38869</c:v>
                </c:pt>
                <c:pt idx="220">
                  <c:v>38901</c:v>
                </c:pt>
                <c:pt idx="221">
                  <c:v>38930</c:v>
                </c:pt>
                <c:pt idx="222">
                  <c:v>38961</c:v>
                </c:pt>
                <c:pt idx="223">
                  <c:v>38992</c:v>
                </c:pt>
                <c:pt idx="224">
                  <c:v>39022</c:v>
                </c:pt>
                <c:pt idx="225">
                  <c:v>39052</c:v>
                </c:pt>
                <c:pt idx="226">
                  <c:v>39085</c:v>
                </c:pt>
                <c:pt idx="227">
                  <c:v>39114</c:v>
                </c:pt>
                <c:pt idx="228">
                  <c:v>39142</c:v>
                </c:pt>
                <c:pt idx="229">
                  <c:v>39174</c:v>
                </c:pt>
                <c:pt idx="230">
                  <c:v>39203</c:v>
                </c:pt>
                <c:pt idx="231">
                  <c:v>39234</c:v>
                </c:pt>
                <c:pt idx="232">
                  <c:v>39265</c:v>
                </c:pt>
                <c:pt idx="233">
                  <c:v>39295</c:v>
                </c:pt>
                <c:pt idx="234">
                  <c:v>39329</c:v>
                </c:pt>
                <c:pt idx="235">
                  <c:v>39356</c:v>
                </c:pt>
                <c:pt idx="236">
                  <c:v>39387</c:v>
                </c:pt>
                <c:pt idx="237">
                  <c:v>39419</c:v>
                </c:pt>
                <c:pt idx="238">
                  <c:v>39449</c:v>
                </c:pt>
                <c:pt idx="239">
                  <c:v>39479</c:v>
                </c:pt>
                <c:pt idx="240">
                  <c:v>39510</c:v>
                </c:pt>
                <c:pt idx="241">
                  <c:v>39539</c:v>
                </c:pt>
                <c:pt idx="242">
                  <c:v>39569</c:v>
                </c:pt>
                <c:pt idx="243">
                  <c:v>39601</c:v>
                </c:pt>
                <c:pt idx="244">
                  <c:v>39630</c:v>
                </c:pt>
                <c:pt idx="245">
                  <c:v>39661</c:v>
                </c:pt>
                <c:pt idx="246">
                  <c:v>39693</c:v>
                </c:pt>
                <c:pt idx="247">
                  <c:v>39722</c:v>
                </c:pt>
                <c:pt idx="248">
                  <c:v>39755</c:v>
                </c:pt>
                <c:pt idx="249">
                  <c:v>39783</c:v>
                </c:pt>
                <c:pt idx="250">
                  <c:v>39815</c:v>
                </c:pt>
                <c:pt idx="251">
                  <c:v>39846</c:v>
                </c:pt>
                <c:pt idx="252">
                  <c:v>39874</c:v>
                </c:pt>
                <c:pt idx="253">
                  <c:v>39904</c:v>
                </c:pt>
                <c:pt idx="254">
                  <c:v>39934</c:v>
                </c:pt>
                <c:pt idx="255">
                  <c:v>39965</c:v>
                </c:pt>
                <c:pt idx="256">
                  <c:v>39995</c:v>
                </c:pt>
                <c:pt idx="257">
                  <c:v>40028</c:v>
                </c:pt>
                <c:pt idx="258">
                  <c:v>40057</c:v>
                </c:pt>
                <c:pt idx="259">
                  <c:v>40087</c:v>
                </c:pt>
                <c:pt idx="260">
                  <c:v>40119</c:v>
                </c:pt>
                <c:pt idx="261">
                  <c:v>40148</c:v>
                </c:pt>
                <c:pt idx="262">
                  <c:v>40182</c:v>
                </c:pt>
                <c:pt idx="263">
                  <c:v>40210</c:v>
                </c:pt>
                <c:pt idx="264">
                  <c:v>40238</c:v>
                </c:pt>
                <c:pt idx="265">
                  <c:v>40269</c:v>
                </c:pt>
                <c:pt idx="266">
                  <c:v>40301</c:v>
                </c:pt>
                <c:pt idx="267">
                  <c:v>40330</c:v>
                </c:pt>
                <c:pt idx="268">
                  <c:v>40360</c:v>
                </c:pt>
                <c:pt idx="269">
                  <c:v>40392</c:v>
                </c:pt>
                <c:pt idx="270">
                  <c:v>40422</c:v>
                </c:pt>
                <c:pt idx="271">
                  <c:v>40452</c:v>
                </c:pt>
                <c:pt idx="272">
                  <c:v>40483</c:v>
                </c:pt>
                <c:pt idx="273">
                  <c:v>40513</c:v>
                </c:pt>
                <c:pt idx="274">
                  <c:v>40546</c:v>
                </c:pt>
                <c:pt idx="275">
                  <c:v>40575</c:v>
                </c:pt>
                <c:pt idx="276">
                  <c:v>40603</c:v>
                </c:pt>
                <c:pt idx="277">
                  <c:v>40634</c:v>
                </c:pt>
                <c:pt idx="278">
                  <c:v>40665</c:v>
                </c:pt>
                <c:pt idx="279">
                  <c:v>40695</c:v>
                </c:pt>
                <c:pt idx="280">
                  <c:v>40725</c:v>
                </c:pt>
                <c:pt idx="281">
                  <c:v>40756</c:v>
                </c:pt>
                <c:pt idx="282">
                  <c:v>40787</c:v>
                </c:pt>
                <c:pt idx="283">
                  <c:v>40819</c:v>
                </c:pt>
                <c:pt idx="284">
                  <c:v>40848</c:v>
                </c:pt>
                <c:pt idx="285">
                  <c:v>40878</c:v>
                </c:pt>
                <c:pt idx="286">
                  <c:v>40911</c:v>
                </c:pt>
                <c:pt idx="287">
                  <c:v>40940</c:v>
                </c:pt>
                <c:pt idx="288">
                  <c:v>40969</c:v>
                </c:pt>
                <c:pt idx="289">
                  <c:v>41001</c:v>
                </c:pt>
                <c:pt idx="290">
                  <c:v>41030</c:v>
                </c:pt>
                <c:pt idx="291">
                  <c:v>41061</c:v>
                </c:pt>
                <c:pt idx="292">
                  <c:v>41092</c:v>
                </c:pt>
                <c:pt idx="293">
                  <c:v>41122</c:v>
                </c:pt>
                <c:pt idx="294">
                  <c:v>41156</c:v>
                </c:pt>
                <c:pt idx="295">
                  <c:v>41183</c:v>
                </c:pt>
                <c:pt idx="296">
                  <c:v>41214</c:v>
                </c:pt>
                <c:pt idx="297">
                  <c:v>41246</c:v>
                </c:pt>
                <c:pt idx="298">
                  <c:v>41276</c:v>
                </c:pt>
                <c:pt idx="299">
                  <c:v>41306</c:v>
                </c:pt>
                <c:pt idx="300">
                  <c:v>41334</c:v>
                </c:pt>
                <c:pt idx="301">
                  <c:v>41365</c:v>
                </c:pt>
                <c:pt idx="302">
                  <c:v>41395</c:v>
                </c:pt>
                <c:pt idx="303">
                  <c:v>41428</c:v>
                </c:pt>
                <c:pt idx="304">
                  <c:v>41456</c:v>
                </c:pt>
                <c:pt idx="305">
                  <c:v>41487</c:v>
                </c:pt>
                <c:pt idx="306">
                  <c:v>41520</c:v>
                </c:pt>
                <c:pt idx="307">
                  <c:v>41548</c:v>
                </c:pt>
                <c:pt idx="308">
                  <c:v>41579</c:v>
                </c:pt>
                <c:pt idx="309">
                  <c:v>41610</c:v>
                </c:pt>
                <c:pt idx="310">
                  <c:v>41641</c:v>
                </c:pt>
                <c:pt idx="311">
                  <c:v>41673</c:v>
                </c:pt>
                <c:pt idx="312">
                  <c:v>41701</c:v>
                </c:pt>
                <c:pt idx="313">
                  <c:v>41730</c:v>
                </c:pt>
                <c:pt idx="314">
                  <c:v>41760</c:v>
                </c:pt>
                <c:pt idx="315">
                  <c:v>41792</c:v>
                </c:pt>
                <c:pt idx="316">
                  <c:v>41821</c:v>
                </c:pt>
                <c:pt idx="317">
                  <c:v>41852</c:v>
                </c:pt>
                <c:pt idx="318">
                  <c:v>41884</c:v>
                </c:pt>
                <c:pt idx="319">
                  <c:v>41913</c:v>
                </c:pt>
                <c:pt idx="320">
                  <c:v>41946</c:v>
                </c:pt>
                <c:pt idx="321">
                  <c:v>41974</c:v>
                </c:pt>
                <c:pt idx="322">
                  <c:v>42006</c:v>
                </c:pt>
                <c:pt idx="323">
                  <c:v>42037</c:v>
                </c:pt>
                <c:pt idx="324">
                  <c:v>42065</c:v>
                </c:pt>
                <c:pt idx="325">
                  <c:v>42095</c:v>
                </c:pt>
                <c:pt idx="326">
                  <c:v>42125</c:v>
                </c:pt>
                <c:pt idx="327">
                  <c:v>42156</c:v>
                </c:pt>
                <c:pt idx="328">
                  <c:v>42186</c:v>
                </c:pt>
                <c:pt idx="329">
                  <c:v>42219</c:v>
                </c:pt>
                <c:pt idx="330">
                  <c:v>42248</c:v>
                </c:pt>
                <c:pt idx="331">
                  <c:v>42278</c:v>
                </c:pt>
                <c:pt idx="332">
                  <c:v>42310</c:v>
                </c:pt>
                <c:pt idx="333">
                  <c:v>42339</c:v>
                </c:pt>
                <c:pt idx="334">
                  <c:v>42373</c:v>
                </c:pt>
                <c:pt idx="335">
                  <c:v>42401</c:v>
                </c:pt>
                <c:pt idx="336">
                  <c:v>42430</c:v>
                </c:pt>
                <c:pt idx="337">
                  <c:v>42461</c:v>
                </c:pt>
                <c:pt idx="338">
                  <c:v>42492</c:v>
                </c:pt>
                <c:pt idx="339">
                  <c:v>42522</c:v>
                </c:pt>
                <c:pt idx="340">
                  <c:v>42552</c:v>
                </c:pt>
                <c:pt idx="341">
                  <c:v>42583</c:v>
                </c:pt>
                <c:pt idx="342">
                  <c:v>42614</c:v>
                </c:pt>
                <c:pt idx="343">
                  <c:v>42646</c:v>
                </c:pt>
                <c:pt idx="344">
                  <c:v>42675</c:v>
                </c:pt>
                <c:pt idx="345">
                  <c:v>42705</c:v>
                </c:pt>
                <c:pt idx="346">
                  <c:v>42738</c:v>
                </c:pt>
                <c:pt idx="347">
                  <c:v>42767</c:v>
                </c:pt>
                <c:pt idx="348">
                  <c:v>42795</c:v>
                </c:pt>
                <c:pt idx="349">
                  <c:v>42828</c:v>
                </c:pt>
                <c:pt idx="350">
                  <c:v>42856</c:v>
                </c:pt>
                <c:pt idx="351">
                  <c:v>42887</c:v>
                </c:pt>
                <c:pt idx="352">
                  <c:v>42919</c:v>
                </c:pt>
                <c:pt idx="353">
                  <c:v>42948</c:v>
                </c:pt>
                <c:pt idx="354">
                  <c:v>42979</c:v>
                </c:pt>
                <c:pt idx="355">
                  <c:v>43010</c:v>
                </c:pt>
                <c:pt idx="356">
                  <c:v>43040</c:v>
                </c:pt>
                <c:pt idx="357">
                  <c:v>43070</c:v>
                </c:pt>
                <c:pt idx="358">
                  <c:v>43102</c:v>
                </c:pt>
                <c:pt idx="359">
                  <c:v>43132</c:v>
                </c:pt>
                <c:pt idx="360">
                  <c:v>43160</c:v>
                </c:pt>
                <c:pt idx="361">
                  <c:v>43192</c:v>
                </c:pt>
                <c:pt idx="362">
                  <c:v>43221</c:v>
                </c:pt>
                <c:pt idx="363">
                  <c:v>43252</c:v>
                </c:pt>
                <c:pt idx="364">
                  <c:v>43283</c:v>
                </c:pt>
                <c:pt idx="365">
                  <c:v>43313</c:v>
                </c:pt>
                <c:pt idx="366">
                  <c:v>43347</c:v>
                </c:pt>
                <c:pt idx="367">
                  <c:v>43374</c:v>
                </c:pt>
                <c:pt idx="368">
                  <c:v>43405</c:v>
                </c:pt>
                <c:pt idx="369">
                  <c:v>43437</c:v>
                </c:pt>
                <c:pt idx="370">
                  <c:v>43467</c:v>
                </c:pt>
                <c:pt idx="371">
                  <c:v>43497</c:v>
                </c:pt>
                <c:pt idx="372">
                  <c:v>43525</c:v>
                </c:pt>
                <c:pt idx="373">
                  <c:v>43556</c:v>
                </c:pt>
                <c:pt idx="374">
                  <c:v>43586</c:v>
                </c:pt>
                <c:pt idx="375">
                  <c:v>43619</c:v>
                </c:pt>
                <c:pt idx="376">
                  <c:v>43647</c:v>
                </c:pt>
                <c:pt idx="377">
                  <c:v>43678</c:v>
                </c:pt>
                <c:pt idx="378">
                  <c:v>43711</c:v>
                </c:pt>
                <c:pt idx="379">
                  <c:v>43739</c:v>
                </c:pt>
                <c:pt idx="380">
                  <c:v>43770</c:v>
                </c:pt>
                <c:pt idx="381">
                  <c:v>43801</c:v>
                </c:pt>
                <c:pt idx="382">
                  <c:v>43832</c:v>
                </c:pt>
                <c:pt idx="383">
                  <c:v>43864</c:v>
                </c:pt>
                <c:pt idx="384">
                  <c:v>43892</c:v>
                </c:pt>
                <c:pt idx="385">
                  <c:v>43922</c:v>
                </c:pt>
                <c:pt idx="386">
                  <c:v>43952</c:v>
                </c:pt>
                <c:pt idx="387">
                  <c:v>43983</c:v>
                </c:pt>
                <c:pt idx="388">
                  <c:v>44013</c:v>
                </c:pt>
                <c:pt idx="389">
                  <c:v>44046</c:v>
                </c:pt>
                <c:pt idx="390">
                  <c:v>44075</c:v>
                </c:pt>
                <c:pt idx="391">
                  <c:v>44105</c:v>
                </c:pt>
                <c:pt idx="392">
                  <c:v>44137</c:v>
                </c:pt>
                <c:pt idx="393">
                  <c:v>44166</c:v>
                </c:pt>
                <c:pt idx="394">
                  <c:v>44200</c:v>
                </c:pt>
                <c:pt idx="395">
                  <c:v>44228</c:v>
                </c:pt>
                <c:pt idx="396">
                  <c:v>44256</c:v>
                </c:pt>
                <c:pt idx="397">
                  <c:v>44287</c:v>
                </c:pt>
                <c:pt idx="398">
                  <c:v>44319</c:v>
                </c:pt>
                <c:pt idx="399">
                  <c:v>44348</c:v>
                </c:pt>
                <c:pt idx="400">
                  <c:v>44378</c:v>
                </c:pt>
                <c:pt idx="401">
                  <c:v>44410</c:v>
                </c:pt>
                <c:pt idx="402">
                  <c:v>44440</c:v>
                </c:pt>
                <c:pt idx="403">
                  <c:v>44470</c:v>
                </c:pt>
                <c:pt idx="404">
                  <c:v>44501</c:v>
                </c:pt>
                <c:pt idx="405">
                  <c:v>44531</c:v>
                </c:pt>
                <c:pt idx="406">
                  <c:v>44564</c:v>
                </c:pt>
                <c:pt idx="407">
                  <c:v>44593</c:v>
                </c:pt>
                <c:pt idx="408">
                  <c:v>44621</c:v>
                </c:pt>
                <c:pt idx="409">
                  <c:v>44652</c:v>
                </c:pt>
                <c:pt idx="410">
                  <c:v>44683</c:v>
                </c:pt>
                <c:pt idx="411">
                  <c:v>44713</c:v>
                </c:pt>
                <c:pt idx="412">
                  <c:v>44743</c:v>
                </c:pt>
                <c:pt idx="413">
                  <c:v>44774</c:v>
                </c:pt>
                <c:pt idx="414">
                  <c:v>44805</c:v>
                </c:pt>
                <c:pt idx="415">
                  <c:v>44837</c:v>
                </c:pt>
                <c:pt idx="416">
                  <c:v>44866</c:v>
                </c:pt>
                <c:pt idx="417">
                  <c:v>44896</c:v>
                </c:pt>
                <c:pt idx="418">
                  <c:v>44929</c:v>
                </c:pt>
                <c:pt idx="419">
                  <c:v>44958</c:v>
                </c:pt>
                <c:pt idx="420">
                  <c:v>44986</c:v>
                </c:pt>
                <c:pt idx="421">
                  <c:v>45019</c:v>
                </c:pt>
                <c:pt idx="422">
                  <c:v>45047</c:v>
                </c:pt>
                <c:pt idx="423">
                  <c:v>45078</c:v>
                </c:pt>
                <c:pt idx="424">
                  <c:v>45110</c:v>
                </c:pt>
                <c:pt idx="425">
                  <c:v>45139</c:v>
                </c:pt>
                <c:pt idx="426">
                  <c:v>45170</c:v>
                </c:pt>
                <c:pt idx="427">
                  <c:v>45201</c:v>
                </c:pt>
                <c:pt idx="428">
                  <c:v>45231</c:v>
                </c:pt>
                <c:pt idx="429">
                  <c:v>45261</c:v>
                </c:pt>
                <c:pt idx="430">
                  <c:v>45293</c:v>
                </c:pt>
                <c:pt idx="431">
                  <c:v>45323</c:v>
                </c:pt>
                <c:pt idx="432">
                  <c:v>45352</c:v>
                </c:pt>
                <c:pt idx="433">
                  <c:v>45383</c:v>
                </c:pt>
              </c:numCache>
            </c:numRef>
          </c:cat>
          <c:val>
            <c:numRef>
              <c:f>'SPXTR(1988～) (2)'!$B$4:$B$437</c:f>
              <c:numCache>
                <c:formatCode>#,##0.00_ ;[Red]\-#,##0.00\ </c:formatCode>
                <c:ptCount val="434"/>
                <c:pt idx="0">
                  <c:v>269.44</c:v>
                </c:pt>
                <c:pt idx="1">
                  <c:v>258.41000000000003</c:v>
                </c:pt>
                <c:pt idx="2">
                  <c:v>264.33</c:v>
                </c:pt>
                <c:pt idx="3">
                  <c:v>270.95</c:v>
                </c:pt>
                <c:pt idx="4">
                  <c:v>276.86</c:v>
                </c:pt>
                <c:pt idx="5">
                  <c:v>277.76</c:v>
                </c:pt>
                <c:pt idx="6">
                  <c:v>264.85000000000002</c:v>
                </c:pt>
                <c:pt idx="7">
                  <c:v>279.08999999999997</c:v>
                </c:pt>
                <c:pt idx="8">
                  <c:v>287.51</c:v>
                </c:pt>
                <c:pt idx="9">
                  <c:v>281.95</c:v>
                </c:pt>
                <c:pt idx="10">
                  <c:v>285.64999999999998</c:v>
                </c:pt>
                <c:pt idx="11">
                  <c:v>308.86</c:v>
                </c:pt>
                <c:pt idx="12">
                  <c:v>299.77</c:v>
                </c:pt>
                <c:pt idx="13">
                  <c:v>310.20999999999998</c:v>
                </c:pt>
                <c:pt idx="14">
                  <c:v>324.11</c:v>
                </c:pt>
                <c:pt idx="15">
                  <c:v>339.25</c:v>
                </c:pt>
                <c:pt idx="16">
                  <c:v>337.19</c:v>
                </c:pt>
                <c:pt idx="17">
                  <c:v>363.77</c:v>
                </c:pt>
                <c:pt idx="18">
                  <c:v>375.78</c:v>
                </c:pt>
                <c:pt idx="19">
                  <c:v>373.59</c:v>
                </c:pt>
                <c:pt idx="20">
                  <c:v>364.01</c:v>
                </c:pt>
                <c:pt idx="21">
                  <c:v>375.52</c:v>
                </c:pt>
                <c:pt idx="22">
                  <c:v>386.16</c:v>
                </c:pt>
                <c:pt idx="23">
                  <c:v>353.68</c:v>
                </c:pt>
                <c:pt idx="24">
                  <c:v>359.46</c:v>
                </c:pt>
                <c:pt idx="25">
                  <c:v>366.72</c:v>
                </c:pt>
                <c:pt idx="26">
                  <c:v>360.48</c:v>
                </c:pt>
                <c:pt idx="27">
                  <c:v>395.94</c:v>
                </c:pt>
                <c:pt idx="28">
                  <c:v>392.81</c:v>
                </c:pt>
                <c:pt idx="29">
                  <c:v>389.22</c:v>
                </c:pt>
                <c:pt idx="30">
                  <c:v>355.32</c:v>
                </c:pt>
                <c:pt idx="31">
                  <c:v>347.3</c:v>
                </c:pt>
                <c:pt idx="32">
                  <c:v>339.35</c:v>
                </c:pt>
                <c:pt idx="33">
                  <c:v>360</c:v>
                </c:pt>
                <c:pt idx="34">
                  <c:v>363.44</c:v>
                </c:pt>
                <c:pt idx="35">
                  <c:v>382.68</c:v>
                </c:pt>
                <c:pt idx="36">
                  <c:v>414.92</c:v>
                </c:pt>
                <c:pt idx="37">
                  <c:v>416.74</c:v>
                </c:pt>
                <c:pt idx="38">
                  <c:v>427.59</c:v>
                </c:pt>
                <c:pt idx="39">
                  <c:v>438.38</c:v>
                </c:pt>
                <c:pt idx="40">
                  <c:v>427.73</c:v>
                </c:pt>
                <c:pt idx="41">
                  <c:v>438.89</c:v>
                </c:pt>
                <c:pt idx="42">
                  <c:v>446.39</c:v>
                </c:pt>
                <c:pt idx="43">
                  <c:v>444.08</c:v>
                </c:pt>
                <c:pt idx="44">
                  <c:v>447.2</c:v>
                </c:pt>
                <c:pt idx="45">
                  <c:v>437.67</c:v>
                </c:pt>
                <c:pt idx="46">
                  <c:v>479.84</c:v>
                </c:pt>
                <c:pt idx="47">
                  <c:v>471.68</c:v>
                </c:pt>
                <c:pt idx="48">
                  <c:v>476.66</c:v>
                </c:pt>
                <c:pt idx="49">
                  <c:v>468.16</c:v>
                </c:pt>
                <c:pt idx="50">
                  <c:v>478.45</c:v>
                </c:pt>
                <c:pt idx="51">
                  <c:v>486.04</c:v>
                </c:pt>
                <c:pt idx="52">
                  <c:v>481.95</c:v>
                </c:pt>
                <c:pt idx="53">
                  <c:v>497.05</c:v>
                </c:pt>
                <c:pt idx="54">
                  <c:v>488.23</c:v>
                </c:pt>
                <c:pt idx="55">
                  <c:v>489.66</c:v>
                </c:pt>
                <c:pt idx="56">
                  <c:v>498.08</c:v>
                </c:pt>
                <c:pt idx="57">
                  <c:v>509.42</c:v>
                </c:pt>
                <c:pt idx="58">
                  <c:v>516</c:v>
                </c:pt>
                <c:pt idx="59">
                  <c:v>525.03</c:v>
                </c:pt>
                <c:pt idx="60">
                  <c:v>526.07000000000005</c:v>
                </c:pt>
                <c:pt idx="61">
                  <c:v>537.09</c:v>
                </c:pt>
                <c:pt idx="62">
                  <c:v>528.54999999999995</c:v>
                </c:pt>
                <c:pt idx="63">
                  <c:v>544.20000000000005</c:v>
                </c:pt>
                <c:pt idx="64">
                  <c:v>539.55999999999995</c:v>
                </c:pt>
                <c:pt idx="65">
                  <c:v>541.75</c:v>
                </c:pt>
                <c:pt idx="66">
                  <c:v>559.20000000000005</c:v>
                </c:pt>
                <c:pt idx="67">
                  <c:v>558.24</c:v>
                </c:pt>
                <c:pt idx="68">
                  <c:v>568.49</c:v>
                </c:pt>
                <c:pt idx="69">
                  <c:v>561.58000000000004</c:v>
                </c:pt>
                <c:pt idx="70">
                  <c:v>567.1</c:v>
                </c:pt>
                <c:pt idx="71">
                  <c:v>585.27</c:v>
                </c:pt>
                <c:pt idx="72">
                  <c:v>568.33000000000004</c:v>
                </c:pt>
                <c:pt idx="73">
                  <c:v>538.37</c:v>
                </c:pt>
                <c:pt idx="74">
                  <c:v>556.44000000000005</c:v>
                </c:pt>
                <c:pt idx="75">
                  <c:v>564.19000000000005</c:v>
                </c:pt>
                <c:pt idx="76">
                  <c:v>551.47</c:v>
                </c:pt>
                <c:pt idx="77">
                  <c:v>570.54</c:v>
                </c:pt>
                <c:pt idx="78">
                  <c:v>587.45000000000005</c:v>
                </c:pt>
                <c:pt idx="79">
                  <c:v>574.82000000000005</c:v>
                </c:pt>
                <c:pt idx="80">
                  <c:v>583.98</c:v>
                </c:pt>
                <c:pt idx="81">
                  <c:v>561.42999999999995</c:v>
                </c:pt>
                <c:pt idx="82">
                  <c:v>575.52</c:v>
                </c:pt>
                <c:pt idx="83">
                  <c:v>590.65</c:v>
                </c:pt>
                <c:pt idx="84">
                  <c:v>611.64</c:v>
                </c:pt>
                <c:pt idx="85">
                  <c:v>633.33000000000004</c:v>
                </c:pt>
                <c:pt idx="86">
                  <c:v>649.95000000000005</c:v>
                </c:pt>
                <c:pt idx="87">
                  <c:v>676.53</c:v>
                </c:pt>
                <c:pt idx="88">
                  <c:v>695.08</c:v>
                </c:pt>
                <c:pt idx="89">
                  <c:v>711.95</c:v>
                </c:pt>
                <c:pt idx="90">
                  <c:v>719.34</c:v>
                </c:pt>
                <c:pt idx="91">
                  <c:v>743.65</c:v>
                </c:pt>
                <c:pt idx="92">
                  <c:v>748.01</c:v>
                </c:pt>
                <c:pt idx="93">
                  <c:v>779.15</c:v>
                </c:pt>
                <c:pt idx="94">
                  <c:v>798.22</c:v>
                </c:pt>
                <c:pt idx="95">
                  <c:v>822.3</c:v>
                </c:pt>
                <c:pt idx="96">
                  <c:v>831.7</c:v>
                </c:pt>
                <c:pt idx="97">
                  <c:v>845.2</c:v>
                </c:pt>
                <c:pt idx="98">
                  <c:v>847.49</c:v>
                </c:pt>
                <c:pt idx="99">
                  <c:v>866.83</c:v>
                </c:pt>
                <c:pt idx="100">
                  <c:v>878.97</c:v>
                </c:pt>
                <c:pt idx="101">
                  <c:v>846.77</c:v>
                </c:pt>
                <c:pt idx="102">
                  <c:v>854.63</c:v>
                </c:pt>
                <c:pt idx="103">
                  <c:v>901.29</c:v>
                </c:pt>
                <c:pt idx="104">
                  <c:v>921.91</c:v>
                </c:pt>
                <c:pt idx="105">
                  <c:v>993</c:v>
                </c:pt>
                <c:pt idx="106">
                  <c:v>969.05</c:v>
                </c:pt>
                <c:pt idx="107">
                  <c:v>1035.5899999999999</c:v>
                </c:pt>
                <c:pt idx="108">
                  <c:v>1048.78</c:v>
                </c:pt>
                <c:pt idx="109">
                  <c:v>1003.33</c:v>
                </c:pt>
                <c:pt idx="110">
                  <c:v>1056.1300000000001</c:v>
                </c:pt>
                <c:pt idx="111">
                  <c:v>1121.69</c:v>
                </c:pt>
                <c:pt idx="112">
                  <c:v>1182.57</c:v>
                </c:pt>
                <c:pt idx="113">
                  <c:v>1258.5899999999999</c:v>
                </c:pt>
                <c:pt idx="114">
                  <c:v>1234.44</c:v>
                </c:pt>
                <c:pt idx="115">
                  <c:v>1273.51</c:v>
                </c:pt>
                <c:pt idx="116">
                  <c:v>1252.96</c:v>
                </c:pt>
                <c:pt idx="117">
                  <c:v>1302.82</c:v>
                </c:pt>
                <c:pt idx="118">
                  <c:v>1305.04</c:v>
                </c:pt>
                <c:pt idx="119">
                  <c:v>1341.32</c:v>
                </c:pt>
                <c:pt idx="120">
                  <c:v>1405.73</c:v>
                </c:pt>
                <c:pt idx="121">
                  <c:v>1488.7</c:v>
                </c:pt>
                <c:pt idx="122">
                  <c:v>1507.33</c:v>
                </c:pt>
                <c:pt idx="123">
                  <c:v>1469.46</c:v>
                </c:pt>
                <c:pt idx="124">
                  <c:v>1548.77</c:v>
                </c:pt>
                <c:pt idx="125">
                  <c:v>1501.53</c:v>
                </c:pt>
                <c:pt idx="126">
                  <c:v>1343.94</c:v>
                </c:pt>
                <c:pt idx="127">
                  <c:v>1335.36</c:v>
                </c:pt>
                <c:pt idx="128">
                  <c:v>1506.31</c:v>
                </c:pt>
                <c:pt idx="129">
                  <c:v>1594.87</c:v>
                </c:pt>
                <c:pt idx="130">
                  <c:v>1668.52</c:v>
                </c:pt>
                <c:pt idx="131">
                  <c:v>1730.81</c:v>
                </c:pt>
                <c:pt idx="132">
                  <c:v>1682.86</c:v>
                </c:pt>
                <c:pt idx="133">
                  <c:v>1763.31</c:v>
                </c:pt>
                <c:pt idx="134">
                  <c:v>1847.63</c:v>
                </c:pt>
                <c:pt idx="135">
                  <c:v>1767.8</c:v>
                </c:pt>
                <c:pt idx="136">
                  <c:v>1888.15</c:v>
                </c:pt>
                <c:pt idx="137">
                  <c:v>1817.27</c:v>
                </c:pt>
                <c:pt idx="138">
                  <c:v>1824.2</c:v>
                </c:pt>
                <c:pt idx="139">
                  <c:v>1759.77</c:v>
                </c:pt>
                <c:pt idx="140">
                  <c:v>1858.86</c:v>
                </c:pt>
                <c:pt idx="141">
                  <c:v>1921.49</c:v>
                </c:pt>
                <c:pt idx="142">
                  <c:v>2002.11</c:v>
                </c:pt>
                <c:pt idx="143">
                  <c:v>1940.24</c:v>
                </c:pt>
                <c:pt idx="144">
                  <c:v>1901.51</c:v>
                </c:pt>
                <c:pt idx="145">
                  <c:v>2077.9699999999998</c:v>
                </c:pt>
                <c:pt idx="146">
                  <c:v>2027.4</c:v>
                </c:pt>
                <c:pt idx="147">
                  <c:v>2003.45</c:v>
                </c:pt>
                <c:pt idx="148">
                  <c:v>2033.58</c:v>
                </c:pt>
                <c:pt idx="149">
                  <c:v>1991.43</c:v>
                </c:pt>
                <c:pt idx="150">
                  <c:v>2108.7600000000002</c:v>
                </c:pt>
                <c:pt idx="151">
                  <c:v>1992.94</c:v>
                </c:pt>
                <c:pt idx="152">
                  <c:v>1973.72</c:v>
                </c:pt>
                <c:pt idx="153">
                  <c:v>1828.81</c:v>
                </c:pt>
                <c:pt idx="154">
                  <c:v>1785.86</c:v>
                </c:pt>
                <c:pt idx="155">
                  <c:v>1913.11</c:v>
                </c:pt>
                <c:pt idx="156">
                  <c:v>1730.92</c:v>
                </c:pt>
                <c:pt idx="157">
                  <c:v>1599.36</c:v>
                </c:pt>
                <c:pt idx="158">
                  <c:v>1769.12</c:v>
                </c:pt>
                <c:pt idx="159">
                  <c:v>1763.87</c:v>
                </c:pt>
                <c:pt idx="160">
                  <c:v>1731.53</c:v>
                </c:pt>
                <c:pt idx="161">
                  <c:v>1704.24</c:v>
                </c:pt>
                <c:pt idx="162">
                  <c:v>1590.29</c:v>
                </c:pt>
                <c:pt idx="163">
                  <c:v>1459.33</c:v>
                </c:pt>
                <c:pt idx="164">
                  <c:v>1524.96</c:v>
                </c:pt>
                <c:pt idx="165">
                  <c:v>1591.48</c:v>
                </c:pt>
                <c:pt idx="166">
                  <c:v>1628.51</c:v>
                </c:pt>
                <c:pt idx="167">
                  <c:v>1584.06</c:v>
                </c:pt>
                <c:pt idx="168">
                  <c:v>1600.02</c:v>
                </c:pt>
                <c:pt idx="169">
                  <c:v>1622.23</c:v>
                </c:pt>
                <c:pt idx="170">
                  <c:v>1538.65</c:v>
                </c:pt>
                <c:pt idx="171">
                  <c:v>1476.26</c:v>
                </c:pt>
                <c:pt idx="172">
                  <c:v>1375.88</c:v>
                </c:pt>
                <c:pt idx="173">
                  <c:v>1258.22</c:v>
                </c:pt>
                <c:pt idx="174">
                  <c:v>1250.68</c:v>
                </c:pt>
                <c:pt idx="175">
                  <c:v>1209.5899999999999</c:v>
                </c:pt>
                <c:pt idx="176">
                  <c:v>1287.1300000000001</c:v>
                </c:pt>
                <c:pt idx="177">
                  <c:v>1337.35</c:v>
                </c:pt>
                <c:pt idx="178">
                  <c:v>1303.17</c:v>
                </c:pt>
                <c:pt idx="179">
                  <c:v>1234.79</c:v>
                </c:pt>
                <c:pt idx="180">
                  <c:v>1200.5999999999999</c:v>
                </c:pt>
                <c:pt idx="181">
                  <c:v>1236.3</c:v>
                </c:pt>
                <c:pt idx="182">
                  <c:v>1321.39</c:v>
                </c:pt>
                <c:pt idx="183">
                  <c:v>1396.7</c:v>
                </c:pt>
                <c:pt idx="184">
                  <c:v>1421.03</c:v>
                </c:pt>
                <c:pt idx="185">
                  <c:v>1419.64</c:v>
                </c:pt>
                <c:pt idx="186">
                  <c:v>1482.61</c:v>
                </c:pt>
                <c:pt idx="187">
                  <c:v>1479.23</c:v>
                </c:pt>
                <c:pt idx="188">
                  <c:v>1540.71</c:v>
                </c:pt>
                <c:pt idx="189">
                  <c:v>1559.5</c:v>
                </c:pt>
                <c:pt idx="190">
                  <c:v>1618.05</c:v>
                </c:pt>
                <c:pt idx="191">
                  <c:v>1658.79</c:v>
                </c:pt>
                <c:pt idx="192">
                  <c:v>1691.9</c:v>
                </c:pt>
                <c:pt idx="193">
                  <c:v>1659.16</c:v>
                </c:pt>
                <c:pt idx="194">
                  <c:v>1639.46</c:v>
                </c:pt>
                <c:pt idx="195">
                  <c:v>1647.57</c:v>
                </c:pt>
                <c:pt idx="196">
                  <c:v>1661.53</c:v>
                </c:pt>
                <c:pt idx="197">
                  <c:v>1630.48</c:v>
                </c:pt>
                <c:pt idx="198">
                  <c:v>1632.82</c:v>
                </c:pt>
                <c:pt idx="199">
                  <c:v>1672.49</c:v>
                </c:pt>
                <c:pt idx="200">
                  <c:v>1673.11</c:v>
                </c:pt>
                <c:pt idx="201">
                  <c:v>1766.9</c:v>
                </c:pt>
                <c:pt idx="202">
                  <c:v>1784.96</c:v>
                </c:pt>
                <c:pt idx="203">
                  <c:v>1767.79</c:v>
                </c:pt>
                <c:pt idx="204">
                  <c:v>1802.79</c:v>
                </c:pt>
                <c:pt idx="205">
                  <c:v>1749.45</c:v>
                </c:pt>
                <c:pt idx="206">
                  <c:v>1735.43</c:v>
                </c:pt>
                <c:pt idx="207">
                  <c:v>1799.15</c:v>
                </c:pt>
                <c:pt idx="208">
                  <c:v>1789.85</c:v>
                </c:pt>
                <c:pt idx="209">
                  <c:v>1853.13</c:v>
                </c:pt>
                <c:pt idx="210">
                  <c:v>1836.37</c:v>
                </c:pt>
                <c:pt idx="211">
                  <c:v>1846.17</c:v>
                </c:pt>
                <c:pt idx="212">
                  <c:v>1812.11</c:v>
                </c:pt>
                <c:pt idx="213">
                  <c:v>1910.23</c:v>
                </c:pt>
                <c:pt idx="214">
                  <c:v>1918.96</c:v>
                </c:pt>
                <c:pt idx="215">
                  <c:v>1941.75</c:v>
                </c:pt>
                <c:pt idx="216">
                  <c:v>1959.77</c:v>
                </c:pt>
                <c:pt idx="217">
                  <c:v>1971.93</c:v>
                </c:pt>
                <c:pt idx="218">
                  <c:v>1985.55</c:v>
                </c:pt>
                <c:pt idx="219">
                  <c:v>1960.28</c:v>
                </c:pt>
                <c:pt idx="220">
                  <c:v>1954.49</c:v>
                </c:pt>
                <c:pt idx="221">
                  <c:v>1942.22</c:v>
                </c:pt>
                <c:pt idx="222">
                  <c:v>2008.47</c:v>
                </c:pt>
                <c:pt idx="223">
                  <c:v>2041.99</c:v>
                </c:pt>
                <c:pt idx="224">
                  <c:v>2100.37</c:v>
                </c:pt>
                <c:pt idx="225">
                  <c:v>2149.85</c:v>
                </c:pt>
                <c:pt idx="226">
                  <c:v>2183.92</c:v>
                </c:pt>
                <c:pt idx="227">
                  <c:v>2231.61</c:v>
                </c:pt>
                <c:pt idx="228">
                  <c:v>2170.17</c:v>
                </c:pt>
                <c:pt idx="229">
                  <c:v>2205.85</c:v>
                </c:pt>
                <c:pt idx="230">
                  <c:v>2303.6799999999998</c:v>
                </c:pt>
                <c:pt idx="231">
                  <c:v>2386.63</c:v>
                </c:pt>
                <c:pt idx="232">
                  <c:v>2363.2800000000002</c:v>
                </c:pt>
                <c:pt idx="233">
                  <c:v>2282.3000000000002</c:v>
                </c:pt>
                <c:pt idx="234">
                  <c:v>2323.83</c:v>
                </c:pt>
                <c:pt idx="235">
                  <c:v>2417.44</c:v>
                </c:pt>
                <c:pt idx="236">
                  <c:v>2360.21</c:v>
                </c:pt>
                <c:pt idx="237">
                  <c:v>2308.7399999999998</c:v>
                </c:pt>
                <c:pt idx="238">
                  <c:v>2273.41</c:v>
                </c:pt>
                <c:pt idx="239">
                  <c:v>2194.4299999999998</c:v>
                </c:pt>
                <c:pt idx="240">
                  <c:v>2098.64</c:v>
                </c:pt>
                <c:pt idx="241">
                  <c:v>2163.38</c:v>
                </c:pt>
                <c:pt idx="242">
                  <c:v>2228.09</c:v>
                </c:pt>
                <c:pt idx="243">
                  <c:v>2195.27</c:v>
                </c:pt>
                <c:pt idx="244">
                  <c:v>2039.66</c:v>
                </c:pt>
                <c:pt idx="245">
                  <c:v>2003.16</c:v>
                </c:pt>
                <c:pt idx="246">
                  <c:v>2035.24</c:v>
                </c:pt>
                <c:pt idx="247">
                  <c:v>1853.26</c:v>
                </c:pt>
                <c:pt idx="248">
                  <c:v>1544.91</c:v>
                </c:pt>
                <c:pt idx="249">
                  <c:v>1309.3900000000001</c:v>
                </c:pt>
                <c:pt idx="250">
                  <c:v>1499.17</c:v>
                </c:pt>
                <c:pt idx="251">
                  <c:v>1329.81</c:v>
                </c:pt>
                <c:pt idx="252">
                  <c:v>1133.43</c:v>
                </c:pt>
                <c:pt idx="253">
                  <c:v>1314.63</c:v>
                </c:pt>
                <c:pt idx="254">
                  <c:v>1424.41</c:v>
                </c:pt>
                <c:pt idx="255">
                  <c:v>1534.65</c:v>
                </c:pt>
                <c:pt idx="256">
                  <c:v>1505.64</c:v>
                </c:pt>
                <c:pt idx="257">
                  <c:v>1637.06</c:v>
                </c:pt>
                <c:pt idx="258">
                  <c:v>1633.63</c:v>
                </c:pt>
                <c:pt idx="259">
                  <c:v>1688.24</c:v>
                </c:pt>
                <c:pt idx="260">
                  <c:v>1711.65</c:v>
                </c:pt>
                <c:pt idx="261">
                  <c:v>1824.54</c:v>
                </c:pt>
                <c:pt idx="262">
                  <c:v>1867.06</c:v>
                </c:pt>
                <c:pt idx="263">
                  <c:v>1796.67</c:v>
                </c:pt>
                <c:pt idx="264">
                  <c:v>1844.87</c:v>
                </c:pt>
                <c:pt idx="265">
                  <c:v>1950.91</c:v>
                </c:pt>
                <c:pt idx="266">
                  <c:v>1992.87</c:v>
                </c:pt>
                <c:pt idx="267">
                  <c:v>1778.99</c:v>
                </c:pt>
                <c:pt idx="268">
                  <c:v>1709.77</c:v>
                </c:pt>
                <c:pt idx="269">
                  <c:v>1875.85</c:v>
                </c:pt>
                <c:pt idx="270">
                  <c:v>1804.46</c:v>
                </c:pt>
                <c:pt idx="271">
                  <c:v>1917.42</c:v>
                </c:pt>
                <c:pt idx="272">
                  <c:v>1983.47</c:v>
                </c:pt>
                <c:pt idx="273">
                  <c:v>2024.97</c:v>
                </c:pt>
                <c:pt idx="274">
                  <c:v>2138.3000000000002</c:v>
                </c:pt>
                <c:pt idx="275">
                  <c:v>2200.54</c:v>
                </c:pt>
                <c:pt idx="276">
                  <c:v>2203.3200000000002</c:v>
                </c:pt>
                <c:pt idx="277">
                  <c:v>2250.58</c:v>
                </c:pt>
                <c:pt idx="278">
                  <c:v>2301.7199999999998</c:v>
                </c:pt>
                <c:pt idx="279">
                  <c:v>2227.96</c:v>
                </c:pt>
                <c:pt idx="280">
                  <c:v>2274.2600000000002</c:v>
                </c:pt>
                <c:pt idx="281">
                  <c:v>2187</c:v>
                </c:pt>
                <c:pt idx="282">
                  <c:v>2052.3000000000002</c:v>
                </c:pt>
                <c:pt idx="283">
                  <c:v>1875.95</c:v>
                </c:pt>
                <c:pt idx="284">
                  <c:v>2081.9699999999998</c:v>
                </c:pt>
                <c:pt idx="285">
                  <c:v>2133.0700000000002</c:v>
                </c:pt>
                <c:pt idx="286">
                  <c:v>2192.4</c:v>
                </c:pt>
                <c:pt idx="287">
                  <c:v>2276.2399999999998</c:v>
                </c:pt>
                <c:pt idx="288">
                  <c:v>2367.87</c:v>
                </c:pt>
                <c:pt idx="289">
                  <c:v>2449.08</c:v>
                </c:pt>
                <c:pt idx="290">
                  <c:v>2429.1</c:v>
                </c:pt>
                <c:pt idx="291">
                  <c:v>2214.41</c:v>
                </c:pt>
                <c:pt idx="292">
                  <c:v>2369.75</c:v>
                </c:pt>
                <c:pt idx="293">
                  <c:v>2389.73</c:v>
                </c:pt>
                <c:pt idx="294">
                  <c:v>2447.8000000000002</c:v>
                </c:pt>
                <c:pt idx="295">
                  <c:v>2520.71</c:v>
                </c:pt>
                <c:pt idx="296">
                  <c:v>2494.67</c:v>
                </c:pt>
                <c:pt idx="297">
                  <c:v>2470.0700000000002</c:v>
                </c:pt>
                <c:pt idx="298">
                  <c:v>2568.5500000000002</c:v>
                </c:pt>
                <c:pt idx="299">
                  <c:v>2660.7</c:v>
                </c:pt>
                <c:pt idx="300">
                  <c:v>2676.18</c:v>
                </c:pt>
                <c:pt idx="301">
                  <c:v>2757.83</c:v>
                </c:pt>
                <c:pt idx="302">
                  <c:v>2797.28</c:v>
                </c:pt>
                <c:pt idx="303">
                  <c:v>2906.91</c:v>
                </c:pt>
                <c:pt idx="304">
                  <c:v>2866.41</c:v>
                </c:pt>
                <c:pt idx="305">
                  <c:v>3033.59</c:v>
                </c:pt>
                <c:pt idx="306">
                  <c:v>2921.23</c:v>
                </c:pt>
                <c:pt idx="307">
                  <c:v>3024.38</c:v>
                </c:pt>
                <c:pt idx="308">
                  <c:v>3147.21</c:v>
                </c:pt>
                <c:pt idx="309">
                  <c:v>3225.06</c:v>
                </c:pt>
                <c:pt idx="310">
                  <c:v>3286.69</c:v>
                </c:pt>
                <c:pt idx="311">
                  <c:v>3127.87</c:v>
                </c:pt>
                <c:pt idx="312">
                  <c:v>3322.85</c:v>
                </c:pt>
                <c:pt idx="313">
                  <c:v>3399.51</c:v>
                </c:pt>
                <c:pt idx="314">
                  <c:v>3400.2</c:v>
                </c:pt>
                <c:pt idx="315">
                  <c:v>3483.14</c:v>
                </c:pt>
                <c:pt idx="316">
                  <c:v>3576.55</c:v>
                </c:pt>
                <c:pt idx="317">
                  <c:v>3493.18</c:v>
                </c:pt>
                <c:pt idx="318">
                  <c:v>3641.52</c:v>
                </c:pt>
                <c:pt idx="319">
                  <c:v>3544.98</c:v>
                </c:pt>
                <c:pt idx="320">
                  <c:v>3679.58</c:v>
                </c:pt>
                <c:pt idx="321">
                  <c:v>3753.31</c:v>
                </c:pt>
                <c:pt idx="322">
                  <c:v>3768.68</c:v>
                </c:pt>
                <c:pt idx="323">
                  <c:v>3703.77</c:v>
                </c:pt>
                <c:pt idx="324">
                  <c:v>3890.32</c:v>
                </c:pt>
                <c:pt idx="325">
                  <c:v>3790.66</c:v>
                </c:pt>
                <c:pt idx="326">
                  <c:v>3883.75</c:v>
                </c:pt>
                <c:pt idx="327">
                  <c:v>3899.59</c:v>
                </c:pt>
                <c:pt idx="328">
                  <c:v>3843.26</c:v>
                </c:pt>
                <c:pt idx="329">
                  <c:v>3885.07</c:v>
                </c:pt>
                <c:pt idx="330">
                  <c:v>3552.65</c:v>
                </c:pt>
                <c:pt idx="331">
                  <c:v>3577.47</c:v>
                </c:pt>
                <c:pt idx="332">
                  <c:v>3917.3</c:v>
                </c:pt>
                <c:pt idx="333">
                  <c:v>3924.63</c:v>
                </c:pt>
                <c:pt idx="334">
                  <c:v>3763.99</c:v>
                </c:pt>
                <c:pt idx="335">
                  <c:v>3630.46</c:v>
                </c:pt>
                <c:pt idx="336">
                  <c:v>3713.7</c:v>
                </c:pt>
                <c:pt idx="337">
                  <c:v>3897.66</c:v>
                </c:pt>
                <c:pt idx="338">
                  <c:v>3918.53</c:v>
                </c:pt>
                <c:pt idx="339">
                  <c:v>3963.1</c:v>
                </c:pt>
                <c:pt idx="340">
                  <c:v>3976.68</c:v>
                </c:pt>
                <c:pt idx="341">
                  <c:v>4109.28</c:v>
                </c:pt>
                <c:pt idx="342">
                  <c:v>4120.17</c:v>
                </c:pt>
                <c:pt idx="343">
                  <c:v>4108.13</c:v>
                </c:pt>
                <c:pt idx="344">
                  <c:v>4018.47</c:v>
                </c:pt>
                <c:pt idx="345">
                  <c:v>4181.1499999999996</c:v>
                </c:pt>
                <c:pt idx="346">
                  <c:v>4315.08</c:v>
                </c:pt>
                <c:pt idx="347">
                  <c:v>4362.1000000000004</c:v>
                </c:pt>
                <c:pt idx="348">
                  <c:v>4595.7299999999996</c:v>
                </c:pt>
                <c:pt idx="349">
                  <c:v>4530.9799999999996</c:v>
                </c:pt>
                <c:pt idx="350">
                  <c:v>4592.78</c:v>
                </c:pt>
                <c:pt idx="351">
                  <c:v>4685.1099999999997</c:v>
                </c:pt>
                <c:pt idx="352">
                  <c:v>4689.6099999999997</c:v>
                </c:pt>
                <c:pt idx="353">
                  <c:v>4786.2700000000004</c:v>
                </c:pt>
                <c:pt idx="354">
                  <c:v>4798.99</c:v>
                </c:pt>
                <c:pt idx="355">
                  <c:v>4906.92</c:v>
                </c:pt>
                <c:pt idx="356">
                  <c:v>5009.99</c:v>
                </c:pt>
                <c:pt idx="357">
                  <c:v>5145.21</c:v>
                </c:pt>
                <c:pt idx="358">
                  <c:v>5256.28</c:v>
                </c:pt>
                <c:pt idx="359">
                  <c:v>5508.7</c:v>
                </c:pt>
                <c:pt idx="360">
                  <c:v>5238.18</c:v>
                </c:pt>
                <c:pt idx="361">
                  <c:v>5057.6899999999996</c:v>
                </c:pt>
                <c:pt idx="362">
                  <c:v>5206.3100000000004</c:v>
                </c:pt>
                <c:pt idx="363">
                  <c:v>5376.29</c:v>
                </c:pt>
                <c:pt idx="364">
                  <c:v>5367.49</c:v>
                </c:pt>
                <c:pt idx="365">
                  <c:v>5544.19</c:v>
                </c:pt>
                <c:pt idx="366">
                  <c:v>5721.86</c:v>
                </c:pt>
                <c:pt idx="367">
                  <c:v>5784.45</c:v>
                </c:pt>
                <c:pt idx="368">
                  <c:v>5426.33</c:v>
                </c:pt>
                <c:pt idx="369">
                  <c:v>5538.86</c:v>
                </c:pt>
                <c:pt idx="370">
                  <c:v>4990.5600000000004</c:v>
                </c:pt>
                <c:pt idx="371">
                  <c:v>5389.19</c:v>
                </c:pt>
                <c:pt idx="372">
                  <c:v>5595.11</c:v>
                </c:pt>
                <c:pt idx="373">
                  <c:v>5730.04</c:v>
                </c:pt>
                <c:pt idx="374">
                  <c:v>5849.65</c:v>
                </c:pt>
                <c:pt idx="375">
                  <c:v>5504.05</c:v>
                </c:pt>
                <c:pt idx="376">
                  <c:v>5953.63</c:v>
                </c:pt>
                <c:pt idx="377">
                  <c:v>5939.83</c:v>
                </c:pt>
                <c:pt idx="378">
                  <c:v>5857.95</c:v>
                </c:pt>
                <c:pt idx="379">
                  <c:v>5935.2</c:v>
                </c:pt>
                <c:pt idx="380">
                  <c:v>6198.59</c:v>
                </c:pt>
                <c:pt idx="381">
                  <c:v>6306.88</c:v>
                </c:pt>
                <c:pt idx="382">
                  <c:v>6609.29</c:v>
                </c:pt>
                <c:pt idx="383">
                  <c:v>6598.63</c:v>
                </c:pt>
                <c:pt idx="384">
                  <c:v>6288.64</c:v>
                </c:pt>
                <c:pt idx="385">
                  <c:v>5036.6400000000003</c:v>
                </c:pt>
                <c:pt idx="386">
                  <c:v>5778.53</c:v>
                </c:pt>
                <c:pt idx="387">
                  <c:v>6251.48</c:v>
                </c:pt>
                <c:pt idx="388">
                  <c:v>6383.76</c:v>
                </c:pt>
                <c:pt idx="389">
                  <c:v>6758.2</c:v>
                </c:pt>
                <c:pt idx="390">
                  <c:v>7246.37</c:v>
                </c:pt>
                <c:pt idx="391">
                  <c:v>6956.2</c:v>
                </c:pt>
                <c:pt idx="392">
                  <c:v>6817.89</c:v>
                </c:pt>
                <c:pt idx="393">
                  <c:v>7556.51</c:v>
                </c:pt>
                <c:pt idx="394">
                  <c:v>7645.27</c:v>
                </c:pt>
                <c:pt idx="395">
                  <c:v>7804.31</c:v>
                </c:pt>
                <c:pt idx="396">
                  <c:v>8080.78</c:v>
                </c:pt>
                <c:pt idx="397">
                  <c:v>8335.91</c:v>
                </c:pt>
                <c:pt idx="398">
                  <c:v>8702.02</c:v>
                </c:pt>
                <c:pt idx="399">
                  <c:v>8734.74</c:v>
                </c:pt>
                <c:pt idx="400">
                  <c:v>8990.08</c:v>
                </c:pt>
                <c:pt idx="401">
                  <c:v>9138.36</c:v>
                </c:pt>
                <c:pt idx="402">
                  <c:v>9437.15</c:v>
                </c:pt>
                <c:pt idx="403">
                  <c:v>9098.25</c:v>
                </c:pt>
                <c:pt idx="404">
                  <c:v>9642.44</c:v>
                </c:pt>
                <c:pt idx="405">
                  <c:v>9446.2099999999991</c:v>
                </c:pt>
                <c:pt idx="406">
                  <c:v>10050.41</c:v>
                </c:pt>
                <c:pt idx="407">
                  <c:v>9534.9500000000007</c:v>
                </c:pt>
                <c:pt idx="408">
                  <c:v>9044.4699999999993</c:v>
                </c:pt>
                <c:pt idx="409">
                  <c:v>9559.9500000000007</c:v>
                </c:pt>
                <c:pt idx="410">
                  <c:v>8746.0499999999993</c:v>
                </c:pt>
                <c:pt idx="411">
                  <c:v>8648.2800000000007</c:v>
                </c:pt>
                <c:pt idx="412">
                  <c:v>8077.89</c:v>
                </c:pt>
                <c:pt idx="413">
                  <c:v>8705.8700000000008</c:v>
                </c:pt>
                <c:pt idx="414">
                  <c:v>8400.9599999999991</c:v>
                </c:pt>
                <c:pt idx="415">
                  <c:v>7800</c:v>
                </c:pt>
                <c:pt idx="416">
                  <c:v>8185.07</c:v>
                </c:pt>
                <c:pt idx="417">
                  <c:v>8671.9</c:v>
                </c:pt>
                <c:pt idx="418">
                  <c:v>8145.6</c:v>
                </c:pt>
                <c:pt idx="419">
                  <c:v>8782.77</c:v>
                </c:pt>
                <c:pt idx="420">
                  <c:v>8440.25</c:v>
                </c:pt>
                <c:pt idx="421">
                  <c:v>8823.66</c:v>
                </c:pt>
                <c:pt idx="422">
                  <c:v>8924.92</c:v>
                </c:pt>
                <c:pt idx="423">
                  <c:v>9057.17</c:v>
                </c:pt>
                <c:pt idx="424">
                  <c:v>9571.35</c:v>
                </c:pt>
                <c:pt idx="425">
                  <c:v>9840.7099999999991</c:v>
                </c:pt>
                <c:pt idx="426">
                  <c:v>9727.64</c:v>
                </c:pt>
                <c:pt idx="427">
                  <c:v>9247.51</c:v>
                </c:pt>
                <c:pt idx="428">
                  <c:v>9147.4500000000007</c:v>
                </c:pt>
                <c:pt idx="429">
                  <c:v>9937.89</c:v>
                </c:pt>
                <c:pt idx="430">
                  <c:v>10269.69</c:v>
                </c:pt>
                <c:pt idx="431">
                  <c:v>10633.14</c:v>
                </c:pt>
                <c:pt idx="432">
                  <c:v>11151.34</c:v>
                </c:pt>
                <c:pt idx="433">
                  <c:v>11395.08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B-46CF-A057-36F764E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"/>
        <c:majorTimeUnit val="year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'SPXTR(1988～) (2)'!$F$1</c:f>
              <c:strCache>
                <c:ptCount val="1"/>
                <c:pt idx="0">
                  <c:v>一括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'SPXTR(1988～) (2)'!$E$2:$E$38</c:f>
              <c:numCache>
                <c:formatCode>0_ 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'SPXTR(1988～) (2)'!$F$2:$F$38</c:f>
              <c:numCache>
                <c:formatCode>#,##0_ ;[Red]\-#,##0\ </c:formatCode>
                <c:ptCount val="37"/>
                <c:pt idx="0">
                  <c:v>1338879.7750175768</c:v>
                </c:pt>
                <c:pt idx="1">
                  <c:v>1622237.0033257487</c:v>
                </c:pt>
                <c:pt idx="2">
                  <c:v>1129397.141081417</c:v>
                </c:pt>
                <c:pt idx="3">
                  <c:v>1584327.5368699098</c:v>
                </c:pt>
                <c:pt idx="4">
                  <c:v>1290430.1433811269</c:v>
                </c:pt>
                <c:pt idx="5">
                  <c:v>1318837.2093023257</c:v>
                </c:pt>
                <c:pt idx="6">
                  <c:v>1217816.9634985011</c:v>
                </c:pt>
                <c:pt idx="7">
                  <c:v>1664345.2877397833</c:v>
                </c:pt>
                <c:pt idx="8">
                  <c:v>1456816.4165267718</c:v>
                </c:pt>
                <c:pt idx="9">
                  <c:v>1616065.2185129768</c:v>
                </c:pt>
                <c:pt idx="10">
                  <c:v>1534224.2383375224</c:v>
                </c:pt>
                <c:pt idx="11">
                  <c:v>1439918.011171577</c:v>
                </c:pt>
                <c:pt idx="12">
                  <c:v>1070386.7419872035</c:v>
                </c:pt>
                <c:pt idx="13">
                  <c:v>1094269.4276147068</c:v>
                </c:pt>
                <c:pt idx="14">
                  <c:v>960266.74690361135</c:v>
                </c:pt>
                <c:pt idx="15">
                  <c:v>1489951.4261378024</c:v>
                </c:pt>
                <c:pt idx="16">
                  <c:v>1323786.0387503477</c:v>
                </c:pt>
                <c:pt idx="17">
                  <c:v>1290086.052348512</c:v>
                </c:pt>
                <c:pt idx="18">
                  <c:v>1365689.7486138325</c:v>
                </c:pt>
                <c:pt idx="19">
                  <c:v>1249172.1308472836</c:v>
                </c:pt>
                <c:pt idx="20">
                  <c:v>791324.0462565046</c:v>
                </c:pt>
                <c:pt idx="21">
                  <c:v>1494474.9428016834</c:v>
                </c:pt>
                <c:pt idx="22">
                  <c:v>1374331.8372200145</c:v>
                </c:pt>
                <c:pt idx="23">
                  <c:v>1230360.5668054062</c:v>
                </c:pt>
                <c:pt idx="24">
                  <c:v>1405883.9627805145</c:v>
                </c:pt>
                <c:pt idx="25">
                  <c:v>1535507.5820988494</c:v>
                </c:pt>
                <c:pt idx="26">
                  <c:v>1375978.8723609466</c:v>
                </c:pt>
                <c:pt idx="27">
                  <c:v>1198506.6389292802</c:v>
                </c:pt>
                <c:pt idx="28">
                  <c:v>1375693.346687956</c:v>
                </c:pt>
                <c:pt idx="29">
                  <c:v>1461742.5401151311</c:v>
                </c:pt>
                <c:pt idx="30">
                  <c:v>1139336.5650231724</c:v>
                </c:pt>
                <c:pt idx="31">
                  <c:v>1589230.0663652977</c:v>
                </c:pt>
                <c:pt idx="32">
                  <c:v>1388095.2416976711</c:v>
                </c:pt>
                <c:pt idx="33">
                  <c:v>1577510.2775964746</c:v>
                </c:pt>
                <c:pt idx="34">
                  <c:v>972569.27826824982</c:v>
                </c:pt>
                <c:pt idx="35">
                  <c:v>1512918.3853859752</c:v>
                </c:pt>
                <c:pt idx="36">
                  <c:v>1331500.3666128188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2-4627-A8AF-BC5233C2FDBE}"/>
            </c:ext>
          </c:extLst>
        </c:ser>
        <c:ser>
          <c:idx val="0"/>
          <c:order val="1"/>
          <c:tx>
            <c:strRef>
              <c:f>'SPXTR(1988～) (2)'!$G$1</c:f>
              <c:strCache>
                <c:ptCount val="1"/>
                <c:pt idx="0">
                  <c:v>積立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'SPXTR(1988～) (2)'!$E$2:$E$38</c:f>
              <c:numCache>
                <c:formatCode>0_ 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'SPXTR(1988～) (2)'!$G$2:$G$38</c:f>
              <c:numCache>
                <c:formatCode>#,##0_ ;[Red]\-#,##0\ </c:formatCode>
                <c:ptCount val="37"/>
                <c:pt idx="0">
                  <c:v>1270302.7558012435</c:v>
                </c:pt>
                <c:pt idx="1">
                  <c:v>1382211.6735200302</c:v>
                </c:pt>
                <c:pt idx="2">
                  <c:v>1190588.1624876494</c:v>
                </c:pt>
                <c:pt idx="3">
                  <c:v>1363874.7634979945</c:v>
                </c:pt>
                <c:pt idx="4">
                  <c:v>1276250.5570836389</c:v>
                </c:pt>
                <c:pt idx="5">
                  <c:v>1256326.1232529236</c:v>
                </c:pt>
                <c:pt idx="6">
                  <c:v>1217807.4256821892</c:v>
                </c:pt>
                <c:pt idx="7">
                  <c:v>1425598.0099020954</c:v>
                </c:pt>
                <c:pt idx="8">
                  <c:v>1344848.1756830937</c:v>
                </c:pt>
                <c:pt idx="9">
                  <c:v>1381678.9264085458</c:v>
                </c:pt>
                <c:pt idx="10">
                  <c:v>1390599.6624562936</c:v>
                </c:pt>
                <c:pt idx="11">
                  <c:v>1341429.3743361454</c:v>
                </c:pt>
                <c:pt idx="12">
                  <c:v>1078254.3326707806</c:v>
                </c:pt>
                <c:pt idx="13">
                  <c:v>1169317.0201819707</c:v>
                </c:pt>
                <c:pt idx="14">
                  <c:v>1105951.5351325425</c:v>
                </c:pt>
                <c:pt idx="15">
                  <c:v>1414283.0044376322</c:v>
                </c:pt>
                <c:pt idx="16">
                  <c:v>1288870.7623692777</c:v>
                </c:pt>
                <c:pt idx="17">
                  <c:v>1274985.9834385542</c:v>
                </c:pt>
                <c:pt idx="18">
                  <c:v>1315298.2682093324</c:v>
                </c:pt>
                <c:pt idx="19">
                  <c:v>1190205.0031340986</c:v>
                </c:pt>
                <c:pt idx="20">
                  <c:v>924998.09767664084</c:v>
                </c:pt>
                <c:pt idx="21">
                  <c:v>1498769.7858754175</c:v>
                </c:pt>
                <c:pt idx="22">
                  <c:v>1369025.3630636206</c:v>
                </c:pt>
                <c:pt idx="23">
                  <c:v>1221162.1632753948</c:v>
                </c:pt>
                <c:pt idx="24">
                  <c:v>1294736.6542742217</c:v>
                </c:pt>
                <c:pt idx="25">
                  <c:v>1374568.2944377696</c:v>
                </c:pt>
                <c:pt idx="26">
                  <c:v>1304355.3894603457</c:v>
                </c:pt>
                <c:pt idx="27">
                  <c:v>1188966.3271960448</c:v>
                </c:pt>
                <c:pt idx="28">
                  <c:v>1313273.4741675488</c:v>
                </c:pt>
                <c:pt idx="29">
                  <c:v>1344955.9744028815</c:v>
                </c:pt>
                <c:pt idx="30">
                  <c:v>1106722.3021833091</c:v>
                </c:pt>
                <c:pt idx="31">
                  <c:v>1379500.4978778984</c:v>
                </c:pt>
                <c:pt idx="32">
                  <c:v>1421109.740424606</c:v>
                </c:pt>
                <c:pt idx="33">
                  <c:v>1385104.7417258597</c:v>
                </c:pt>
                <c:pt idx="34">
                  <c:v>1118308.1084162849</c:v>
                </c:pt>
                <c:pt idx="35">
                  <c:v>1353413.0719841889</c:v>
                </c:pt>
                <c:pt idx="36">
                  <c:v>1281239.2815773576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2-4627-A8AF-BC5233C2FDBE}"/>
            </c:ext>
          </c:extLst>
        </c:ser>
        <c:ser>
          <c:idx val="2"/>
          <c:order val="2"/>
          <c:tx>
            <c:strRef>
              <c:f>'SPXTR(1988～) (2)'!$H$1</c:f>
              <c:strCache>
                <c:ptCount val="1"/>
                <c:pt idx="0">
                  <c:v>積立（クレカ）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'SPXTR(1988～) (2)'!$E$2:$E$38</c:f>
              <c:numCache>
                <c:formatCode>0_ 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'SPXTR(1988～) (2)'!$H$2:$H$38</c:f>
              <c:numCache>
                <c:formatCode>#,##0_ ;[Red]\-#,##0\ </c:formatCode>
                <c:ptCount val="37"/>
                <c:pt idx="0">
                  <c:v>1280563.7809730254</c:v>
                </c:pt>
                <c:pt idx="1">
                  <c:v>1416338.7231552587</c:v>
                </c:pt>
                <c:pt idx="2">
                  <c:v>1186415.7343287703</c:v>
                </c:pt>
                <c:pt idx="3">
                  <c:v>1387528.5391737318</c:v>
                </c:pt>
                <c:pt idx="4">
                  <c:v>1292855.9377721972</c:v>
                </c:pt>
                <c:pt idx="5">
                  <c:v>1266665.8629606895</c:v>
                </c:pt>
                <c:pt idx="6">
                  <c:v>1217780.0449894585</c:v>
                </c:pt>
                <c:pt idx="7">
                  <c:v>1465326.6994765191</c:v>
                </c:pt>
                <c:pt idx="8">
                  <c:v>1371632.7727202114</c:v>
                </c:pt>
                <c:pt idx="9">
                  <c:v>1412932.4945882414</c:v>
                </c:pt>
                <c:pt idx="10">
                  <c:v>1414051.6103994008</c:v>
                </c:pt>
                <c:pt idx="11">
                  <c:v>1362768.0416150547</c:v>
                </c:pt>
                <c:pt idx="12">
                  <c:v>1073544.2696429568</c:v>
                </c:pt>
                <c:pt idx="13">
                  <c:v>1156037.7778642413</c:v>
                </c:pt>
                <c:pt idx="14">
                  <c:v>1090391.4939251896</c:v>
                </c:pt>
                <c:pt idx="15">
                  <c:v>1431517.8657980345</c:v>
                </c:pt>
                <c:pt idx="16">
                  <c:v>1302305.8310363383</c:v>
                </c:pt>
                <c:pt idx="17">
                  <c:v>1283135.0035741406</c:v>
                </c:pt>
                <c:pt idx="18">
                  <c:v>1328041.1005411239</c:v>
                </c:pt>
                <c:pt idx="19">
                  <c:v>1197482.6527813391</c:v>
                </c:pt>
                <c:pt idx="20">
                  <c:v>875438.87881383428</c:v>
                </c:pt>
                <c:pt idx="21">
                  <c:v>1539029.3964812991</c:v>
                </c:pt>
                <c:pt idx="22">
                  <c:v>1380625.4002093147</c:v>
                </c:pt>
                <c:pt idx="23">
                  <c:v>1226648.9968328017</c:v>
                </c:pt>
                <c:pt idx="24">
                  <c:v>1311165.3677859583</c:v>
                </c:pt>
                <c:pt idx="25">
                  <c:v>1405717.9237602169</c:v>
                </c:pt>
                <c:pt idx="26">
                  <c:v>1320802.0047565629</c:v>
                </c:pt>
                <c:pt idx="27">
                  <c:v>1193344.0007364715</c:v>
                </c:pt>
                <c:pt idx="28">
                  <c:v>1320018.9969818115</c:v>
                </c:pt>
                <c:pt idx="29">
                  <c:v>1368511.0066099009</c:v>
                </c:pt>
                <c:pt idx="30">
                  <c:v>1113615.7428838287</c:v>
                </c:pt>
                <c:pt idx="31">
                  <c:v>1394031.3934555051</c:v>
                </c:pt>
                <c:pt idx="32">
                  <c:v>1441156.235014199</c:v>
                </c:pt>
                <c:pt idx="33">
                  <c:v>1411711.8565800646</c:v>
                </c:pt>
                <c:pt idx="34">
                  <c:v>1110608.5451757126</c:v>
                </c:pt>
                <c:pt idx="35">
                  <c:v>1368499.2477382356</c:v>
                </c:pt>
                <c:pt idx="36">
                  <c:v>1331148.1832987298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2-4627-A8AF-BC5233C2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936687"/>
        <c:axId val="266941967"/>
      </c:barChart>
      <c:catAx>
        <c:axId val="266936687"/>
        <c:scaling>
          <c:orientation val="minMax"/>
        </c:scaling>
        <c:delete val="0"/>
        <c:axPos val="b"/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941967"/>
        <c:crossesAt val="1200000"/>
        <c:auto val="1"/>
        <c:lblAlgn val="ctr"/>
        <c:lblOffset val="100"/>
        <c:noMultiLvlLbl val="0"/>
      </c:catAx>
      <c:valAx>
        <c:axId val="266941967"/>
        <c:scaling>
          <c:orientation val="minMax"/>
          <c:max val="1800000"/>
          <c:min val="7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936687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'SPXTR(1988～) (3)'!$B$1</c:f>
              <c:strCache>
                <c:ptCount val="1"/>
                <c:pt idx="0">
                  <c:v>S&amp;P500TR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'SPXTR(1988～) (3)'!$A$4:$A$437</c:f>
              <c:numCache>
                <c:formatCode>yyyy/mm/dd</c:formatCode>
                <c:ptCount val="434"/>
                <c:pt idx="0">
                  <c:v>32203</c:v>
                </c:pt>
                <c:pt idx="1">
                  <c:v>32237</c:v>
                </c:pt>
                <c:pt idx="2">
                  <c:v>32265</c:v>
                </c:pt>
                <c:pt idx="3">
                  <c:v>32295</c:v>
                </c:pt>
                <c:pt idx="4">
                  <c:v>32325</c:v>
                </c:pt>
                <c:pt idx="5">
                  <c:v>32356</c:v>
                </c:pt>
                <c:pt idx="6">
                  <c:v>32387</c:v>
                </c:pt>
                <c:pt idx="7">
                  <c:v>32419</c:v>
                </c:pt>
                <c:pt idx="8">
                  <c:v>32448</c:v>
                </c:pt>
                <c:pt idx="9">
                  <c:v>32478</c:v>
                </c:pt>
                <c:pt idx="10">
                  <c:v>32511</c:v>
                </c:pt>
                <c:pt idx="11">
                  <c:v>32540</c:v>
                </c:pt>
                <c:pt idx="12">
                  <c:v>32568</c:v>
                </c:pt>
                <c:pt idx="13">
                  <c:v>32601</c:v>
                </c:pt>
                <c:pt idx="14">
                  <c:v>32629</c:v>
                </c:pt>
                <c:pt idx="15">
                  <c:v>32660</c:v>
                </c:pt>
                <c:pt idx="16">
                  <c:v>32692</c:v>
                </c:pt>
                <c:pt idx="17">
                  <c:v>32721</c:v>
                </c:pt>
                <c:pt idx="18">
                  <c:v>32752</c:v>
                </c:pt>
                <c:pt idx="19">
                  <c:v>32783</c:v>
                </c:pt>
                <c:pt idx="20">
                  <c:v>32813</c:v>
                </c:pt>
                <c:pt idx="21">
                  <c:v>32843</c:v>
                </c:pt>
                <c:pt idx="22">
                  <c:v>32875</c:v>
                </c:pt>
                <c:pt idx="23">
                  <c:v>32905</c:v>
                </c:pt>
                <c:pt idx="24">
                  <c:v>32933</c:v>
                </c:pt>
                <c:pt idx="25">
                  <c:v>32965</c:v>
                </c:pt>
                <c:pt idx="26">
                  <c:v>32994</c:v>
                </c:pt>
                <c:pt idx="27">
                  <c:v>33025</c:v>
                </c:pt>
                <c:pt idx="28">
                  <c:v>33056</c:v>
                </c:pt>
                <c:pt idx="29">
                  <c:v>33086</c:v>
                </c:pt>
                <c:pt idx="30">
                  <c:v>33120</c:v>
                </c:pt>
                <c:pt idx="31">
                  <c:v>33147</c:v>
                </c:pt>
                <c:pt idx="32">
                  <c:v>33178</c:v>
                </c:pt>
                <c:pt idx="33">
                  <c:v>33210</c:v>
                </c:pt>
                <c:pt idx="34">
                  <c:v>33240</c:v>
                </c:pt>
                <c:pt idx="35">
                  <c:v>33270</c:v>
                </c:pt>
                <c:pt idx="36">
                  <c:v>33298</c:v>
                </c:pt>
                <c:pt idx="37">
                  <c:v>33329</c:v>
                </c:pt>
                <c:pt idx="38">
                  <c:v>33359</c:v>
                </c:pt>
                <c:pt idx="39">
                  <c:v>33392</c:v>
                </c:pt>
                <c:pt idx="40">
                  <c:v>33420</c:v>
                </c:pt>
                <c:pt idx="41">
                  <c:v>33451</c:v>
                </c:pt>
                <c:pt idx="42">
                  <c:v>33484</c:v>
                </c:pt>
                <c:pt idx="43">
                  <c:v>33512</c:v>
                </c:pt>
                <c:pt idx="44">
                  <c:v>33543</c:v>
                </c:pt>
                <c:pt idx="45">
                  <c:v>33574</c:v>
                </c:pt>
                <c:pt idx="46">
                  <c:v>33605</c:v>
                </c:pt>
                <c:pt idx="47">
                  <c:v>33637</c:v>
                </c:pt>
                <c:pt idx="48">
                  <c:v>33665</c:v>
                </c:pt>
                <c:pt idx="49">
                  <c:v>33695</c:v>
                </c:pt>
                <c:pt idx="50">
                  <c:v>33725</c:v>
                </c:pt>
                <c:pt idx="51">
                  <c:v>33756</c:v>
                </c:pt>
                <c:pt idx="52">
                  <c:v>33786</c:v>
                </c:pt>
                <c:pt idx="53">
                  <c:v>33819</c:v>
                </c:pt>
                <c:pt idx="54">
                  <c:v>33848</c:v>
                </c:pt>
                <c:pt idx="55">
                  <c:v>33878</c:v>
                </c:pt>
                <c:pt idx="56">
                  <c:v>33910</c:v>
                </c:pt>
                <c:pt idx="57">
                  <c:v>33939</c:v>
                </c:pt>
                <c:pt idx="58">
                  <c:v>33973</c:v>
                </c:pt>
                <c:pt idx="59">
                  <c:v>34001</c:v>
                </c:pt>
                <c:pt idx="60">
                  <c:v>34029</c:v>
                </c:pt>
                <c:pt idx="61">
                  <c:v>34060</c:v>
                </c:pt>
                <c:pt idx="62">
                  <c:v>34092</c:v>
                </c:pt>
                <c:pt idx="63">
                  <c:v>34121</c:v>
                </c:pt>
                <c:pt idx="64">
                  <c:v>34151</c:v>
                </c:pt>
                <c:pt idx="65">
                  <c:v>34183</c:v>
                </c:pt>
                <c:pt idx="66">
                  <c:v>34213</c:v>
                </c:pt>
                <c:pt idx="67">
                  <c:v>34243</c:v>
                </c:pt>
                <c:pt idx="68">
                  <c:v>34274</c:v>
                </c:pt>
                <c:pt idx="69">
                  <c:v>34304</c:v>
                </c:pt>
                <c:pt idx="70">
                  <c:v>34337</c:v>
                </c:pt>
                <c:pt idx="71">
                  <c:v>34366</c:v>
                </c:pt>
                <c:pt idx="72">
                  <c:v>34394</c:v>
                </c:pt>
                <c:pt idx="73">
                  <c:v>34428</c:v>
                </c:pt>
                <c:pt idx="74">
                  <c:v>34456</c:v>
                </c:pt>
                <c:pt idx="75">
                  <c:v>34486</c:v>
                </c:pt>
                <c:pt idx="76">
                  <c:v>34516</c:v>
                </c:pt>
                <c:pt idx="77">
                  <c:v>34547</c:v>
                </c:pt>
                <c:pt idx="78">
                  <c:v>34578</c:v>
                </c:pt>
                <c:pt idx="79">
                  <c:v>34610</c:v>
                </c:pt>
                <c:pt idx="80">
                  <c:v>34639</c:v>
                </c:pt>
                <c:pt idx="81">
                  <c:v>34669</c:v>
                </c:pt>
                <c:pt idx="82">
                  <c:v>34702</c:v>
                </c:pt>
                <c:pt idx="83">
                  <c:v>34731</c:v>
                </c:pt>
                <c:pt idx="84">
                  <c:v>34759</c:v>
                </c:pt>
                <c:pt idx="85">
                  <c:v>34792</c:v>
                </c:pt>
                <c:pt idx="86">
                  <c:v>34820</c:v>
                </c:pt>
                <c:pt idx="87">
                  <c:v>34851</c:v>
                </c:pt>
                <c:pt idx="88">
                  <c:v>34883</c:v>
                </c:pt>
                <c:pt idx="89">
                  <c:v>34912</c:v>
                </c:pt>
                <c:pt idx="90">
                  <c:v>34943</c:v>
                </c:pt>
                <c:pt idx="91">
                  <c:v>34974</c:v>
                </c:pt>
                <c:pt idx="92">
                  <c:v>35004</c:v>
                </c:pt>
                <c:pt idx="93">
                  <c:v>35034</c:v>
                </c:pt>
                <c:pt idx="94">
                  <c:v>35066</c:v>
                </c:pt>
                <c:pt idx="95">
                  <c:v>35096</c:v>
                </c:pt>
                <c:pt idx="96">
                  <c:v>35125</c:v>
                </c:pt>
                <c:pt idx="97">
                  <c:v>35156</c:v>
                </c:pt>
                <c:pt idx="98">
                  <c:v>35186</c:v>
                </c:pt>
                <c:pt idx="99">
                  <c:v>35219</c:v>
                </c:pt>
                <c:pt idx="100">
                  <c:v>35247</c:v>
                </c:pt>
                <c:pt idx="101">
                  <c:v>35278</c:v>
                </c:pt>
                <c:pt idx="102">
                  <c:v>35311</c:v>
                </c:pt>
                <c:pt idx="103">
                  <c:v>35339</c:v>
                </c:pt>
                <c:pt idx="104">
                  <c:v>35370</c:v>
                </c:pt>
                <c:pt idx="105">
                  <c:v>35401</c:v>
                </c:pt>
                <c:pt idx="106">
                  <c:v>35432</c:v>
                </c:pt>
                <c:pt idx="107">
                  <c:v>35464</c:v>
                </c:pt>
                <c:pt idx="108">
                  <c:v>35492</c:v>
                </c:pt>
                <c:pt idx="109">
                  <c:v>35521</c:v>
                </c:pt>
                <c:pt idx="110">
                  <c:v>35551</c:v>
                </c:pt>
                <c:pt idx="111">
                  <c:v>35583</c:v>
                </c:pt>
                <c:pt idx="112">
                  <c:v>35612</c:v>
                </c:pt>
                <c:pt idx="113">
                  <c:v>35643</c:v>
                </c:pt>
                <c:pt idx="114">
                  <c:v>35675</c:v>
                </c:pt>
                <c:pt idx="115">
                  <c:v>35704</c:v>
                </c:pt>
                <c:pt idx="116">
                  <c:v>35737</c:v>
                </c:pt>
                <c:pt idx="117">
                  <c:v>35765</c:v>
                </c:pt>
                <c:pt idx="118">
                  <c:v>35797</c:v>
                </c:pt>
                <c:pt idx="119">
                  <c:v>35828</c:v>
                </c:pt>
                <c:pt idx="120">
                  <c:v>35856</c:v>
                </c:pt>
                <c:pt idx="121">
                  <c:v>35886</c:v>
                </c:pt>
                <c:pt idx="122">
                  <c:v>35916</c:v>
                </c:pt>
                <c:pt idx="123">
                  <c:v>35947</c:v>
                </c:pt>
                <c:pt idx="124">
                  <c:v>35977</c:v>
                </c:pt>
                <c:pt idx="125">
                  <c:v>36010</c:v>
                </c:pt>
                <c:pt idx="126">
                  <c:v>36039</c:v>
                </c:pt>
                <c:pt idx="127">
                  <c:v>36069</c:v>
                </c:pt>
                <c:pt idx="128">
                  <c:v>36101</c:v>
                </c:pt>
                <c:pt idx="129">
                  <c:v>36130</c:v>
                </c:pt>
                <c:pt idx="130">
                  <c:v>36164</c:v>
                </c:pt>
                <c:pt idx="131">
                  <c:v>36192</c:v>
                </c:pt>
                <c:pt idx="132">
                  <c:v>36220</c:v>
                </c:pt>
                <c:pt idx="133">
                  <c:v>36251</c:v>
                </c:pt>
                <c:pt idx="134">
                  <c:v>36283</c:v>
                </c:pt>
                <c:pt idx="135">
                  <c:v>36312</c:v>
                </c:pt>
                <c:pt idx="136">
                  <c:v>36342</c:v>
                </c:pt>
                <c:pt idx="137">
                  <c:v>36374</c:v>
                </c:pt>
                <c:pt idx="138">
                  <c:v>36404</c:v>
                </c:pt>
                <c:pt idx="139">
                  <c:v>36434</c:v>
                </c:pt>
                <c:pt idx="140">
                  <c:v>36465</c:v>
                </c:pt>
                <c:pt idx="141">
                  <c:v>36495</c:v>
                </c:pt>
                <c:pt idx="142">
                  <c:v>36528</c:v>
                </c:pt>
                <c:pt idx="143">
                  <c:v>36557</c:v>
                </c:pt>
                <c:pt idx="144">
                  <c:v>36586</c:v>
                </c:pt>
                <c:pt idx="145">
                  <c:v>36619</c:v>
                </c:pt>
                <c:pt idx="146">
                  <c:v>36647</c:v>
                </c:pt>
                <c:pt idx="147">
                  <c:v>36678</c:v>
                </c:pt>
                <c:pt idx="148">
                  <c:v>36710</c:v>
                </c:pt>
                <c:pt idx="149">
                  <c:v>36739</c:v>
                </c:pt>
                <c:pt idx="150">
                  <c:v>36770</c:v>
                </c:pt>
                <c:pt idx="151">
                  <c:v>36801</c:v>
                </c:pt>
                <c:pt idx="152">
                  <c:v>36831</c:v>
                </c:pt>
                <c:pt idx="153">
                  <c:v>36861</c:v>
                </c:pt>
                <c:pt idx="154">
                  <c:v>36893</c:v>
                </c:pt>
                <c:pt idx="155">
                  <c:v>36923</c:v>
                </c:pt>
                <c:pt idx="156">
                  <c:v>36951</c:v>
                </c:pt>
                <c:pt idx="157">
                  <c:v>36983</c:v>
                </c:pt>
                <c:pt idx="158">
                  <c:v>37012</c:v>
                </c:pt>
                <c:pt idx="159">
                  <c:v>37043</c:v>
                </c:pt>
                <c:pt idx="160">
                  <c:v>37074</c:v>
                </c:pt>
                <c:pt idx="161">
                  <c:v>37104</c:v>
                </c:pt>
                <c:pt idx="162">
                  <c:v>37138</c:v>
                </c:pt>
                <c:pt idx="163">
                  <c:v>37165</c:v>
                </c:pt>
                <c:pt idx="164">
                  <c:v>37196</c:v>
                </c:pt>
                <c:pt idx="165">
                  <c:v>37228</c:v>
                </c:pt>
                <c:pt idx="166">
                  <c:v>37258</c:v>
                </c:pt>
                <c:pt idx="167">
                  <c:v>37288</c:v>
                </c:pt>
                <c:pt idx="168">
                  <c:v>37316</c:v>
                </c:pt>
                <c:pt idx="169">
                  <c:v>37347</c:v>
                </c:pt>
                <c:pt idx="170">
                  <c:v>37377</c:v>
                </c:pt>
                <c:pt idx="171">
                  <c:v>37410</c:v>
                </c:pt>
                <c:pt idx="172">
                  <c:v>37438</c:v>
                </c:pt>
                <c:pt idx="173">
                  <c:v>37469</c:v>
                </c:pt>
                <c:pt idx="174">
                  <c:v>37502</c:v>
                </c:pt>
                <c:pt idx="175">
                  <c:v>37530</c:v>
                </c:pt>
                <c:pt idx="176">
                  <c:v>37561</c:v>
                </c:pt>
                <c:pt idx="177">
                  <c:v>37592</c:v>
                </c:pt>
                <c:pt idx="178">
                  <c:v>37623</c:v>
                </c:pt>
                <c:pt idx="179">
                  <c:v>37655</c:v>
                </c:pt>
                <c:pt idx="180">
                  <c:v>37683</c:v>
                </c:pt>
                <c:pt idx="181">
                  <c:v>37712</c:v>
                </c:pt>
                <c:pt idx="182">
                  <c:v>37742</c:v>
                </c:pt>
                <c:pt idx="183">
                  <c:v>37774</c:v>
                </c:pt>
                <c:pt idx="184">
                  <c:v>37803</c:v>
                </c:pt>
                <c:pt idx="185">
                  <c:v>37834</c:v>
                </c:pt>
                <c:pt idx="186">
                  <c:v>37866</c:v>
                </c:pt>
                <c:pt idx="187">
                  <c:v>37895</c:v>
                </c:pt>
                <c:pt idx="188">
                  <c:v>37928</c:v>
                </c:pt>
                <c:pt idx="189">
                  <c:v>37956</c:v>
                </c:pt>
                <c:pt idx="190">
                  <c:v>37988</c:v>
                </c:pt>
                <c:pt idx="191">
                  <c:v>38019</c:v>
                </c:pt>
                <c:pt idx="192">
                  <c:v>38047</c:v>
                </c:pt>
                <c:pt idx="193">
                  <c:v>38078</c:v>
                </c:pt>
                <c:pt idx="194">
                  <c:v>38110</c:v>
                </c:pt>
                <c:pt idx="195">
                  <c:v>38139</c:v>
                </c:pt>
                <c:pt idx="196">
                  <c:v>38169</c:v>
                </c:pt>
                <c:pt idx="197">
                  <c:v>38201</c:v>
                </c:pt>
                <c:pt idx="198">
                  <c:v>38231</c:v>
                </c:pt>
                <c:pt idx="199">
                  <c:v>38261</c:v>
                </c:pt>
                <c:pt idx="200">
                  <c:v>38292</c:v>
                </c:pt>
                <c:pt idx="201">
                  <c:v>38322</c:v>
                </c:pt>
                <c:pt idx="202">
                  <c:v>38355</c:v>
                </c:pt>
                <c:pt idx="203">
                  <c:v>38384</c:v>
                </c:pt>
                <c:pt idx="204">
                  <c:v>38412</c:v>
                </c:pt>
                <c:pt idx="205">
                  <c:v>38443</c:v>
                </c:pt>
                <c:pt idx="206">
                  <c:v>38474</c:v>
                </c:pt>
                <c:pt idx="207">
                  <c:v>38504</c:v>
                </c:pt>
                <c:pt idx="208">
                  <c:v>38534</c:v>
                </c:pt>
                <c:pt idx="209">
                  <c:v>38565</c:v>
                </c:pt>
                <c:pt idx="210">
                  <c:v>38596</c:v>
                </c:pt>
                <c:pt idx="211">
                  <c:v>38628</c:v>
                </c:pt>
                <c:pt idx="212">
                  <c:v>38657</c:v>
                </c:pt>
                <c:pt idx="213">
                  <c:v>38687</c:v>
                </c:pt>
                <c:pt idx="214">
                  <c:v>38720</c:v>
                </c:pt>
                <c:pt idx="215">
                  <c:v>38749</c:v>
                </c:pt>
                <c:pt idx="216">
                  <c:v>38777</c:v>
                </c:pt>
                <c:pt idx="217">
                  <c:v>38810</c:v>
                </c:pt>
                <c:pt idx="218">
                  <c:v>38838</c:v>
                </c:pt>
                <c:pt idx="219">
                  <c:v>38869</c:v>
                </c:pt>
                <c:pt idx="220">
                  <c:v>38901</c:v>
                </c:pt>
                <c:pt idx="221">
                  <c:v>38930</c:v>
                </c:pt>
                <c:pt idx="222">
                  <c:v>38961</c:v>
                </c:pt>
                <c:pt idx="223">
                  <c:v>38992</c:v>
                </c:pt>
                <c:pt idx="224">
                  <c:v>39022</c:v>
                </c:pt>
                <c:pt idx="225">
                  <c:v>39052</c:v>
                </c:pt>
                <c:pt idx="226">
                  <c:v>39085</c:v>
                </c:pt>
                <c:pt idx="227">
                  <c:v>39114</c:v>
                </c:pt>
                <c:pt idx="228">
                  <c:v>39142</c:v>
                </c:pt>
                <c:pt idx="229">
                  <c:v>39174</c:v>
                </c:pt>
                <c:pt idx="230">
                  <c:v>39203</c:v>
                </c:pt>
                <c:pt idx="231">
                  <c:v>39234</c:v>
                </c:pt>
                <c:pt idx="232">
                  <c:v>39265</c:v>
                </c:pt>
                <c:pt idx="233">
                  <c:v>39295</c:v>
                </c:pt>
                <c:pt idx="234">
                  <c:v>39329</c:v>
                </c:pt>
                <c:pt idx="235">
                  <c:v>39356</c:v>
                </c:pt>
                <c:pt idx="236">
                  <c:v>39387</c:v>
                </c:pt>
                <c:pt idx="237">
                  <c:v>39419</c:v>
                </c:pt>
                <c:pt idx="238">
                  <c:v>39449</c:v>
                </c:pt>
                <c:pt idx="239">
                  <c:v>39479</c:v>
                </c:pt>
                <c:pt idx="240">
                  <c:v>39510</c:v>
                </c:pt>
                <c:pt idx="241">
                  <c:v>39539</c:v>
                </c:pt>
                <c:pt idx="242">
                  <c:v>39569</c:v>
                </c:pt>
                <c:pt idx="243">
                  <c:v>39601</c:v>
                </c:pt>
                <c:pt idx="244">
                  <c:v>39630</c:v>
                </c:pt>
                <c:pt idx="245">
                  <c:v>39661</c:v>
                </c:pt>
                <c:pt idx="246">
                  <c:v>39693</c:v>
                </c:pt>
                <c:pt idx="247">
                  <c:v>39722</c:v>
                </c:pt>
                <c:pt idx="248">
                  <c:v>39755</c:v>
                </c:pt>
                <c:pt idx="249">
                  <c:v>39783</c:v>
                </c:pt>
                <c:pt idx="250">
                  <c:v>39815</c:v>
                </c:pt>
                <c:pt idx="251">
                  <c:v>39846</c:v>
                </c:pt>
                <c:pt idx="252">
                  <c:v>39874</c:v>
                </c:pt>
                <c:pt idx="253">
                  <c:v>39904</c:v>
                </c:pt>
                <c:pt idx="254">
                  <c:v>39934</c:v>
                </c:pt>
                <c:pt idx="255">
                  <c:v>39965</c:v>
                </c:pt>
                <c:pt idx="256">
                  <c:v>39995</c:v>
                </c:pt>
                <c:pt idx="257">
                  <c:v>40028</c:v>
                </c:pt>
                <c:pt idx="258">
                  <c:v>40057</c:v>
                </c:pt>
                <c:pt idx="259">
                  <c:v>40087</c:v>
                </c:pt>
                <c:pt idx="260">
                  <c:v>40119</c:v>
                </c:pt>
                <c:pt idx="261">
                  <c:v>40148</c:v>
                </c:pt>
                <c:pt idx="262">
                  <c:v>40182</c:v>
                </c:pt>
                <c:pt idx="263">
                  <c:v>40210</c:v>
                </c:pt>
                <c:pt idx="264">
                  <c:v>40238</c:v>
                </c:pt>
                <c:pt idx="265">
                  <c:v>40269</c:v>
                </c:pt>
                <c:pt idx="266">
                  <c:v>40301</c:v>
                </c:pt>
                <c:pt idx="267">
                  <c:v>40330</c:v>
                </c:pt>
                <c:pt idx="268">
                  <c:v>40360</c:v>
                </c:pt>
                <c:pt idx="269">
                  <c:v>40392</c:v>
                </c:pt>
                <c:pt idx="270">
                  <c:v>40422</c:v>
                </c:pt>
                <c:pt idx="271">
                  <c:v>40452</c:v>
                </c:pt>
                <c:pt idx="272">
                  <c:v>40483</c:v>
                </c:pt>
                <c:pt idx="273">
                  <c:v>40513</c:v>
                </c:pt>
                <c:pt idx="274">
                  <c:v>40546</c:v>
                </c:pt>
                <c:pt idx="275">
                  <c:v>40575</c:v>
                </c:pt>
                <c:pt idx="276">
                  <c:v>40603</c:v>
                </c:pt>
                <c:pt idx="277">
                  <c:v>40634</c:v>
                </c:pt>
                <c:pt idx="278">
                  <c:v>40665</c:v>
                </c:pt>
                <c:pt idx="279">
                  <c:v>40695</c:v>
                </c:pt>
                <c:pt idx="280">
                  <c:v>40725</c:v>
                </c:pt>
                <c:pt idx="281">
                  <c:v>40756</c:v>
                </c:pt>
                <c:pt idx="282">
                  <c:v>40787</c:v>
                </c:pt>
                <c:pt idx="283">
                  <c:v>40819</c:v>
                </c:pt>
                <c:pt idx="284">
                  <c:v>40848</c:v>
                </c:pt>
                <c:pt idx="285">
                  <c:v>40878</c:v>
                </c:pt>
                <c:pt idx="286">
                  <c:v>40911</c:v>
                </c:pt>
                <c:pt idx="287">
                  <c:v>40940</c:v>
                </c:pt>
                <c:pt idx="288">
                  <c:v>40969</c:v>
                </c:pt>
                <c:pt idx="289">
                  <c:v>41001</c:v>
                </c:pt>
                <c:pt idx="290">
                  <c:v>41030</c:v>
                </c:pt>
                <c:pt idx="291">
                  <c:v>41061</c:v>
                </c:pt>
                <c:pt idx="292">
                  <c:v>41092</c:v>
                </c:pt>
                <c:pt idx="293">
                  <c:v>41122</c:v>
                </c:pt>
                <c:pt idx="294">
                  <c:v>41156</c:v>
                </c:pt>
                <c:pt idx="295">
                  <c:v>41183</c:v>
                </c:pt>
                <c:pt idx="296">
                  <c:v>41214</c:v>
                </c:pt>
                <c:pt idx="297">
                  <c:v>41246</c:v>
                </c:pt>
                <c:pt idx="298">
                  <c:v>41276</c:v>
                </c:pt>
                <c:pt idx="299">
                  <c:v>41306</c:v>
                </c:pt>
                <c:pt idx="300">
                  <c:v>41334</c:v>
                </c:pt>
                <c:pt idx="301">
                  <c:v>41365</c:v>
                </c:pt>
                <c:pt idx="302">
                  <c:v>41395</c:v>
                </c:pt>
                <c:pt idx="303">
                  <c:v>41428</c:v>
                </c:pt>
                <c:pt idx="304">
                  <c:v>41456</c:v>
                </c:pt>
                <c:pt idx="305">
                  <c:v>41487</c:v>
                </c:pt>
                <c:pt idx="306">
                  <c:v>41520</c:v>
                </c:pt>
                <c:pt idx="307">
                  <c:v>41548</c:v>
                </c:pt>
                <c:pt idx="308">
                  <c:v>41579</c:v>
                </c:pt>
                <c:pt idx="309">
                  <c:v>41610</c:v>
                </c:pt>
                <c:pt idx="310">
                  <c:v>41641</c:v>
                </c:pt>
                <c:pt idx="311">
                  <c:v>41673</c:v>
                </c:pt>
                <c:pt idx="312">
                  <c:v>41701</c:v>
                </c:pt>
                <c:pt idx="313">
                  <c:v>41730</c:v>
                </c:pt>
                <c:pt idx="314">
                  <c:v>41760</c:v>
                </c:pt>
                <c:pt idx="315">
                  <c:v>41792</c:v>
                </c:pt>
                <c:pt idx="316">
                  <c:v>41821</c:v>
                </c:pt>
                <c:pt idx="317">
                  <c:v>41852</c:v>
                </c:pt>
                <c:pt idx="318">
                  <c:v>41884</c:v>
                </c:pt>
                <c:pt idx="319">
                  <c:v>41913</c:v>
                </c:pt>
                <c:pt idx="320">
                  <c:v>41946</c:v>
                </c:pt>
                <c:pt idx="321">
                  <c:v>41974</c:v>
                </c:pt>
                <c:pt idx="322">
                  <c:v>42006</c:v>
                </c:pt>
                <c:pt idx="323">
                  <c:v>42037</c:v>
                </c:pt>
                <c:pt idx="324">
                  <c:v>42065</c:v>
                </c:pt>
                <c:pt idx="325">
                  <c:v>42095</c:v>
                </c:pt>
                <c:pt idx="326">
                  <c:v>42125</c:v>
                </c:pt>
                <c:pt idx="327">
                  <c:v>42156</c:v>
                </c:pt>
                <c:pt idx="328">
                  <c:v>42186</c:v>
                </c:pt>
                <c:pt idx="329">
                  <c:v>42219</c:v>
                </c:pt>
                <c:pt idx="330">
                  <c:v>42248</c:v>
                </c:pt>
                <c:pt idx="331">
                  <c:v>42278</c:v>
                </c:pt>
                <c:pt idx="332">
                  <c:v>42310</c:v>
                </c:pt>
                <c:pt idx="333">
                  <c:v>42339</c:v>
                </c:pt>
                <c:pt idx="334">
                  <c:v>42373</c:v>
                </c:pt>
                <c:pt idx="335">
                  <c:v>42401</c:v>
                </c:pt>
                <c:pt idx="336">
                  <c:v>42430</c:v>
                </c:pt>
                <c:pt idx="337">
                  <c:v>42461</c:v>
                </c:pt>
                <c:pt idx="338">
                  <c:v>42492</c:v>
                </c:pt>
                <c:pt idx="339">
                  <c:v>42522</c:v>
                </c:pt>
                <c:pt idx="340">
                  <c:v>42552</c:v>
                </c:pt>
                <c:pt idx="341">
                  <c:v>42583</c:v>
                </c:pt>
                <c:pt idx="342">
                  <c:v>42614</c:v>
                </c:pt>
                <c:pt idx="343">
                  <c:v>42646</c:v>
                </c:pt>
                <c:pt idx="344">
                  <c:v>42675</c:v>
                </c:pt>
                <c:pt idx="345">
                  <c:v>42705</c:v>
                </c:pt>
                <c:pt idx="346">
                  <c:v>42738</c:v>
                </c:pt>
                <c:pt idx="347">
                  <c:v>42767</c:v>
                </c:pt>
                <c:pt idx="348">
                  <c:v>42795</c:v>
                </c:pt>
                <c:pt idx="349">
                  <c:v>42828</c:v>
                </c:pt>
                <c:pt idx="350">
                  <c:v>42856</c:v>
                </c:pt>
                <c:pt idx="351">
                  <c:v>42887</c:v>
                </c:pt>
                <c:pt idx="352">
                  <c:v>42919</c:v>
                </c:pt>
                <c:pt idx="353">
                  <c:v>42948</c:v>
                </c:pt>
                <c:pt idx="354">
                  <c:v>42979</c:v>
                </c:pt>
                <c:pt idx="355">
                  <c:v>43010</c:v>
                </c:pt>
                <c:pt idx="356">
                  <c:v>43040</c:v>
                </c:pt>
                <c:pt idx="357">
                  <c:v>43070</c:v>
                </c:pt>
                <c:pt idx="358">
                  <c:v>43102</c:v>
                </c:pt>
                <c:pt idx="359">
                  <c:v>43132</c:v>
                </c:pt>
                <c:pt idx="360">
                  <c:v>43160</c:v>
                </c:pt>
                <c:pt idx="361">
                  <c:v>43192</c:v>
                </c:pt>
                <c:pt idx="362">
                  <c:v>43221</c:v>
                </c:pt>
                <c:pt idx="363">
                  <c:v>43252</c:v>
                </c:pt>
                <c:pt idx="364">
                  <c:v>43283</c:v>
                </c:pt>
                <c:pt idx="365">
                  <c:v>43313</c:v>
                </c:pt>
                <c:pt idx="366">
                  <c:v>43347</c:v>
                </c:pt>
                <c:pt idx="367">
                  <c:v>43374</c:v>
                </c:pt>
                <c:pt idx="368">
                  <c:v>43405</c:v>
                </c:pt>
                <c:pt idx="369">
                  <c:v>43437</c:v>
                </c:pt>
                <c:pt idx="370">
                  <c:v>43467</c:v>
                </c:pt>
                <c:pt idx="371">
                  <c:v>43497</c:v>
                </c:pt>
                <c:pt idx="372">
                  <c:v>43525</c:v>
                </c:pt>
                <c:pt idx="373">
                  <c:v>43556</c:v>
                </c:pt>
                <c:pt idx="374">
                  <c:v>43586</c:v>
                </c:pt>
                <c:pt idx="375">
                  <c:v>43619</c:v>
                </c:pt>
                <c:pt idx="376">
                  <c:v>43647</c:v>
                </c:pt>
                <c:pt idx="377">
                  <c:v>43678</c:v>
                </c:pt>
                <c:pt idx="378">
                  <c:v>43711</c:v>
                </c:pt>
                <c:pt idx="379">
                  <c:v>43739</c:v>
                </c:pt>
                <c:pt idx="380">
                  <c:v>43770</c:v>
                </c:pt>
                <c:pt idx="381">
                  <c:v>43801</c:v>
                </c:pt>
                <c:pt idx="382">
                  <c:v>43832</c:v>
                </c:pt>
                <c:pt idx="383">
                  <c:v>43864</c:v>
                </c:pt>
                <c:pt idx="384">
                  <c:v>43892</c:v>
                </c:pt>
                <c:pt idx="385">
                  <c:v>43922</c:v>
                </c:pt>
                <c:pt idx="386">
                  <c:v>43952</c:v>
                </c:pt>
                <c:pt idx="387">
                  <c:v>43983</c:v>
                </c:pt>
                <c:pt idx="388">
                  <c:v>44013</c:v>
                </c:pt>
                <c:pt idx="389">
                  <c:v>44046</c:v>
                </c:pt>
                <c:pt idx="390">
                  <c:v>44075</c:v>
                </c:pt>
                <c:pt idx="391">
                  <c:v>44105</c:v>
                </c:pt>
                <c:pt idx="392">
                  <c:v>44137</c:v>
                </c:pt>
                <c:pt idx="393">
                  <c:v>44166</c:v>
                </c:pt>
                <c:pt idx="394">
                  <c:v>44200</c:v>
                </c:pt>
                <c:pt idx="395">
                  <c:v>44228</c:v>
                </c:pt>
                <c:pt idx="396">
                  <c:v>44256</c:v>
                </c:pt>
                <c:pt idx="397">
                  <c:v>44287</c:v>
                </c:pt>
                <c:pt idx="398">
                  <c:v>44319</c:v>
                </c:pt>
                <c:pt idx="399">
                  <c:v>44348</c:v>
                </c:pt>
                <c:pt idx="400">
                  <c:v>44378</c:v>
                </c:pt>
                <c:pt idx="401">
                  <c:v>44410</c:v>
                </c:pt>
                <c:pt idx="402">
                  <c:v>44440</c:v>
                </c:pt>
                <c:pt idx="403">
                  <c:v>44470</c:v>
                </c:pt>
                <c:pt idx="404">
                  <c:v>44501</c:v>
                </c:pt>
                <c:pt idx="405">
                  <c:v>44531</c:v>
                </c:pt>
                <c:pt idx="406">
                  <c:v>44564</c:v>
                </c:pt>
                <c:pt idx="407">
                  <c:v>44593</c:v>
                </c:pt>
                <c:pt idx="408">
                  <c:v>44621</c:v>
                </c:pt>
                <c:pt idx="409">
                  <c:v>44652</c:v>
                </c:pt>
                <c:pt idx="410">
                  <c:v>44683</c:v>
                </c:pt>
                <c:pt idx="411">
                  <c:v>44713</c:v>
                </c:pt>
                <c:pt idx="412">
                  <c:v>44743</c:v>
                </c:pt>
                <c:pt idx="413">
                  <c:v>44774</c:v>
                </c:pt>
                <c:pt idx="414">
                  <c:v>44805</c:v>
                </c:pt>
                <c:pt idx="415">
                  <c:v>44837</c:v>
                </c:pt>
                <c:pt idx="416">
                  <c:v>44866</c:v>
                </c:pt>
                <c:pt idx="417">
                  <c:v>44896</c:v>
                </c:pt>
                <c:pt idx="418">
                  <c:v>44929</c:v>
                </c:pt>
                <c:pt idx="419">
                  <c:v>44958</c:v>
                </c:pt>
                <c:pt idx="420">
                  <c:v>44986</c:v>
                </c:pt>
                <c:pt idx="421">
                  <c:v>45019</c:v>
                </c:pt>
                <c:pt idx="422">
                  <c:v>45047</c:v>
                </c:pt>
                <c:pt idx="423">
                  <c:v>45078</c:v>
                </c:pt>
                <c:pt idx="424">
                  <c:v>45110</c:v>
                </c:pt>
                <c:pt idx="425">
                  <c:v>45139</c:v>
                </c:pt>
                <c:pt idx="426">
                  <c:v>45170</c:v>
                </c:pt>
                <c:pt idx="427">
                  <c:v>45201</c:v>
                </c:pt>
                <c:pt idx="428">
                  <c:v>45231</c:v>
                </c:pt>
                <c:pt idx="429">
                  <c:v>45261</c:v>
                </c:pt>
                <c:pt idx="430">
                  <c:v>45293</c:v>
                </c:pt>
                <c:pt idx="431">
                  <c:v>45323</c:v>
                </c:pt>
                <c:pt idx="432">
                  <c:v>45352</c:v>
                </c:pt>
                <c:pt idx="433">
                  <c:v>45383</c:v>
                </c:pt>
              </c:numCache>
            </c:numRef>
          </c:cat>
          <c:val>
            <c:numRef>
              <c:f>'SPXTR(1988～) (3)'!$B$4:$B$437</c:f>
              <c:numCache>
                <c:formatCode>#,##0.00_ ;[Red]\-#,##0.00\ </c:formatCode>
                <c:ptCount val="434"/>
                <c:pt idx="0">
                  <c:v>269.44</c:v>
                </c:pt>
                <c:pt idx="1">
                  <c:v>258.41000000000003</c:v>
                </c:pt>
                <c:pt idx="2">
                  <c:v>264.33</c:v>
                </c:pt>
                <c:pt idx="3">
                  <c:v>270.95</c:v>
                </c:pt>
                <c:pt idx="4">
                  <c:v>276.86</c:v>
                </c:pt>
                <c:pt idx="5">
                  <c:v>277.76</c:v>
                </c:pt>
                <c:pt idx="6">
                  <c:v>264.85000000000002</c:v>
                </c:pt>
                <c:pt idx="7">
                  <c:v>279.08999999999997</c:v>
                </c:pt>
                <c:pt idx="8">
                  <c:v>287.51</c:v>
                </c:pt>
                <c:pt idx="9">
                  <c:v>281.95</c:v>
                </c:pt>
                <c:pt idx="10">
                  <c:v>285.64999999999998</c:v>
                </c:pt>
                <c:pt idx="11">
                  <c:v>308.86</c:v>
                </c:pt>
                <c:pt idx="12">
                  <c:v>299.77</c:v>
                </c:pt>
                <c:pt idx="13">
                  <c:v>310.20999999999998</c:v>
                </c:pt>
                <c:pt idx="14">
                  <c:v>324.11</c:v>
                </c:pt>
                <c:pt idx="15">
                  <c:v>339.25</c:v>
                </c:pt>
                <c:pt idx="16">
                  <c:v>337.19</c:v>
                </c:pt>
                <c:pt idx="17">
                  <c:v>363.77</c:v>
                </c:pt>
                <c:pt idx="18">
                  <c:v>375.78</c:v>
                </c:pt>
                <c:pt idx="19">
                  <c:v>373.59</c:v>
                </c:pt>
                <c:pt idx="20">
                  <c:v>364.01</c:v>
                </c:pt>
                <c:pt idx="21">
                  <c:v>375.52</c:v>
                </c:pt>
                <c:pt idx="22">
                  <c:v>386.16</c:v>
                </c:pt>
                <c:pt idx="23">
                  <c:v>353.68</c:v>
                </c:pt>
                <c:pt idx="24">
                  <c:v>359.46</c:v>
                </c:pt>
                <c:pt idx="25">
                  <c:v>366.72</c:v>
                </c:pt>
                <c:pt idx="26">
                  <c:v>360.48</c:v>
                </c:pt>
                <c:pt idx="27">
                  <c:v>395.94</c:v>
                </c:pt>
                <c:pt idx="28">
                  <c:v>392.81</c:v>
                </c:pt>
                <c:pt idx="29">
                  <c:v>389.22</c:v>
                </c:pt>
                <c:pt idx="30">
                  <c:v>355.32</c:v>
                </c:pt>
                <c:pt idx="31">
                  <c:v>347.3</c:v>
                </c:pt>
                <c:pt idx="32">
                  <c:v>339.35</c:v>
                </c:pt>
                <c:pt idx="33">
                  <c:v>360</c:v>
                </c:pt>
                <c:pt idx="34">
                  <c:v>363.44</c:v>
                </c:pt>
                <c:pt idx="35">
                  <c:v>382.68</c:v>
                </c:pt>
                <c:pt idx="36">
                  <c:v>414.92</c:v>
                </c:pt>
                <c:pt idx="37">
                  <c:v>416.74</c:v>
                </c:pt>
                <c:pt idx="38">
                  <c:v>427.59</c:v>
                </c:pt>
                <c:pt idx="39">
                  <c:v>438.38</c:v>
                </c:pt>
                <c:pt idx="40">
                  <c:v>427.73</c:v>
                </c:pt>
                <c:pt idx="41">
                  <c:v>438.89</c:v>
                </c:pt>
                <c:pt idx="42">
                  <c:v>446.39</c:v>
                </c:pt>
                <c:pt idx="43">
                  <c:v>444.08</c:v>
                </c:pt>
                <c:pt idx="44">
                  <c:v>447.2</c:v>
                </c:pt>
                <c:pt idx="45">
                  <c:v>437.67</c:v>
                </c:pt>
                <c:pt idx="46">
                  <c:v>479.84</c:v>
                </c:pt>
                <c:pt idx="47">
                  <c:v>471.68</c:v>
                </c:pt>
                <c:pt idx="48">
                  <c:v>476.66</c:v>
                </c:pt>
                <c:pt idx="49">
                  <c:v>468.16</c:v>
                </c:pt>
                <c:pt idx="50">
                  <c:v>478.45</c:v>
                </c:pt>
                <c:pt idx="51">
                  <c:v>486.04</c:v>
                </c:pt>
                <c:pt idx="52">
                  <c:v>481.95</c:v>
                </c:pt>
                <c:pt idx="53">
                  <c:v>497.05</c:v>
                </c:pt>
                <c:pt idx="54">
                  <c:v>488.23</c:v>
                </c:pt>
                <c:pt idx="55">
                  <c:v>489.66</c:v>
                </c:pt>
                <c:pt idx="56">
                  <c:v>498.08</c:v>
                </c:pt>
                <c:pt idx="57">
                  <c:v>509.42</c:v>
                </c:pt>
                <c:pt idx="58">
                  <c:v>516</c:v>
                </c:pt>
                <c:pt idx="59">
                  <c:v>525.03</c:v>
                </c:pt>
                <c:pt idx="60">
                  <c:v>526.07000000000005</c:v>
                </c:pt>
                <c:pt idx="61">
                  <c:v>537.09</c:v>
                </c:pt>
                <c:pt idx="62">
                  <c:v>528.54999999999995</c:v>
                </c:pt>
                <c:pt idx="63">
                  <c:v>544.20000000000005</c:v>
                </c:pt>
                <c:pt idx="64">
                  <c:v>539.55999999999995</c:v>
                </c:pt>
                <c:pt idx="65">
                  <c:v>541.75</c:v>
                </c:pt>
                <c:pt idx="66">
                  <c:v>559.20000000000005</c:v>
                </c:pt>
                <c:pt idx="67">
                  <c:v>558.24</c:v>
                </c:pt>
                <c:pt idx="68">
                  <c:v>568.49</c:v>
                </c:pt>
                <c:pt idx="69">
                  <c:v>561.58000000000004</c:v>
                </c:pt>
                <c:pt idx="70">
                  <c:v>567.1</c:v>
                </c:pt>
                <c:pt idx="71">
                  <c:v>585.27</c:v>
                </c:pt>
                <c:pt idx="72">
                  <c:v>568.33000000000004</c:v>
                </c:pt>
                <c:pt idx="73">
                  <c:v>538.37</c:v>
                </c:pt>
                <c:pt idx="74">
                  <c:v>556.44000000000005</c:v>
                </c:pt>
                <c:pt idx="75">
                  <c:v>564.19000000000005</c:v>
                </c:pt>
                <c:pt idx="76">
                  <c:v>551.47</c:v>
                </c:pt>
                <c:pt idx="77">
                  <c:v>570.54</c:v>
                </c:pt>
                <c:pt idx="78">
                  <c:v>587.45000000000005</c:v>
                </c:pt>
                <c:pt idx="79">
                  <c:v>574.82000000000005</c:v>
                </c:pt>
                <c:pt idx="80">
                  <c:v>583.98</c:v>
                </c:pt>
                <c:pt idx="81">
                  <c:v>561.42999999999995</c:v>
                </c:pt>
                <c:pt idx="82">
                  <c:v>575.52</c:v>
                </c:pt>
                <c:pt idx="83">
                  <c:v>590.65</c:v>
                </c:pt>
                <c:pt idx="84">
                  <c:v>611.64</c:v>
                </c:pt>
                <c:pt idx="85">
                  <c:v>633.33000000000004</c:v>
                </c:pt>
                <c:pt idx="86">
                  <c:v>649.95000000000005</c:v>
                </c:pt>
                <c:pt idx="87">
                  <c:v>676.53</c:v>
                </c:pt>
                <c:pt idx="88">
                  <c:v>695.08</c:v>
                </c:pt>
                <c:pt idx="89">
                  <c:v>711.95</c:v>
                </c:pt>
                <c:pt idx="90">
                  <c:v>719.34</c:v>
                </c:pt>
                <c:pt idx="91">
                  <c:v>743.65</c:v>
                </c:pt>
                <c:pt idx="92">
                  <c:v>748.01</c:v>
                </c:pt>
                <c:pt idx="93">
                  <c:v>779.15</c:v>
                </c:pt>
                <c:pt idx="94">
                  <c:v>798.22</c:v>
                </c:pt>
                <c:pt idx="95">
                  <c:v>822.3</c:v>
                </c:pt>
                <c:pt idx="96">
                  <c:v>831.7</c:v>
                </c:pt>
                <c:pt idx="97">
                  <c:v>845.2</c:v>
                </c:pt>
                <c:pt idx="98">
                  <c:v>847.49</c:v>
                </c:pt>
                <c:pt idx="99">
                  <c:v>866.83</c:v>
                </c:pt>
                <c:pt idx="100">
                  <c:v>878.97</c:v>
                </c:pt>
                <c:pt idx="101">
                  <c:v>846.77</c:v>
                </c:pt>
                <c:pt idx="102">
                  <c:v>854.63</c:v>
                </c:pt>
                <c:pt idx="103">
                  <c:v>901.29</c:v>
                </c:pt>
                <c:pt idx="104">
                  <c:v>921.91</c:v>
                </c:pt>
                <c:pt idx="105">
                  <c:v>993</c:v>
                </c:pt>
                <c:pt idx="106">
                  <c:v>969.05</c:v>
                </c:pt>
                <c:pt idx="107">
                  <c:v>1035.5899999999999</c:v>
                </c:pt>
                <c:pt idx="108">
                  <c:v>1048.78</c:v>
                </c:pt>
                <c:pt idx="109">
                  <c:v>1003.33</c:v>
                </c:pt>
                <c:pt idx="110">
                  <c:v>1056.1300000000001</c:v>
                </c:pt>
                <c:pt idx="111">
                  <c:v>1121.69</c:v>
                </c:pt>
                <c:pt idx="112">
                  <c:v>1182.57</c:v>
                </c:pt>
                <c:pt idx="113">
                  <c:v>1258.5899999999999</c:v>
                </c:pt>
                <c:pt idx="114">
                  <c:v>1234.44</c:v>
                </c:pt>
                <c:pt idx="115">
                  <c:v>1273.51</c:v>
                </c:pt>
                <c:pt idx="116">
                  <c:v>1252.96</c:v>
                </c:pt>
                <c:pt idx="117">
                  <c:v>1302.82</c:v>
                </c:pt>
                <c:pt idx="118">
                  <c:v>1305.04</c:v>
                </c:pt>
                <c:pt idx="119">
                  <c:v>1341.32</c:v>
                </c:pt>
                <c:pt idx="120">
                  <c:v>1405.73</c:v>
                </c:pt>
                <c:pt idx="121">
                  <c:v>1488.7</c:v>
                </c:pt>
                <c:pt idx="122">
                  <c:v>1507.33</c:v>
                </c:pt>
                <c:pt idx="123">
                  <c:v>1469.46</c:v>
                </c:pt>
                <c:pt idx="124">
                  <c:v>1548.77</c:v>
                </c:pt>
                <c:pt idx="125">
                  <c:v>1501.53</c:v>
                </c:pt>
                <c:pt idx="126">
                  <c:v>1343.94</c:v>
                </c:pt>
                <c:pt idx="127">
                  <c:v>1335.36</c:v>
                </c:pt>
                <c:pt idx="128">
                  <c:v>1506.31</c:v>
                </c:pt>
                <c:pt idx="129">
                  <c:v>1594.87</c:v>
                </c:pt>
                <c:pt idx="130">
                  <c:v>1668.52</c:v>
                </c:pt>
                <c:pt idx="131">
                  <c:v>1730.81</c:v>
                </c:pt>
                <c:pt idx="132">
                  <c:v>1682.86</c:v>
                </c:pt>
                <c:pt idx="133">
                  <c:v>1763.31</c:v>
                </c:pt>
                <c:pt idx="134">
                  <c:v>1847.63</c:v>
                </c:pt>
                <c:pt idx="135">
                  <c:v>1767.8</c:v>
                </c:pt>
                <c:pt idx="136">
                  <c:v>1888.15</c:v>
                </c:pt>
                <c:pt idx="137">
                  <c:v>1817.27</c:v>
                </c:pt>
                <c:pt idx="138">
                  <c:v>1824.2</c:v>
                </c:pt>
                <c:pt idx="139">
                  <c:v>1759.77</c:v>
                </c:pt>
                <c:pt idx="140">
                  <c:v>1858.86</c:v>
                </c:pt>
                <c:pt idx="141">
                  <c:v>1921.49</c:v>
                </c:pt>
                <c:pt idx="142">
                  <c:v>2002.11</c:v>
                </c:pt>
                <c:pt idx="143">
                  <c:v>1940.24</c:v>
                </c:pt>
                <c:pt idx="144">
                  <c:v>1901.51</c:v>
                </c:pt>
                <c:pt idx="145">
                  <c:v>2077.9699999999998</c:v>
                </c:pt>
                <c:pt idx="146">
                  <c:v>2027.4</c:v>
                </c:pt>
                <c:pt idx="147">
                  <c:v>2003.45</c:v>
                </c:pt>
                <c:pt idx="148">
                  <c:v>2033.58</c:v>
                </c:pt>
                <c:pt idx="149">
                  <c:v>1991.43</c:v>
                </c:pt>
                <c:pt idx="150">
                  <c:v>2108.7600000000002</c:v>
                </c:pt>
                <c:pt idx="151">
                  <c:v>1992.94</c:v>
                </c:pt>
                <c:pt idx="152">
                  <c:v>1973.72</c:v>
                </c:pt>
                <c:pt idx="153">
                  <c:v>1828.81</c:v>
                </c:pt>
                <c:pt idx="154">
                  <c:v>1785.86</c:v>
                </c:pt>
                <c:pt idx="155">
                  <c:v>1913.11</c:v>
                </c:pt>
                <c:pt idx="156">
                  <c:v>1730.92</c:v>
                </c:pt>
                <c:pt idx="157">
                  <c:v>1599.36</c:v>
                </c:pt>
                <c:pt idx="158">
                  <c:v>1769.12</c:v>
                </c:pt>
                <c:pt idx="159">
                  <c:v>1763.87</c:v>
                </c:pt>
                <c:pt idx="160">
                  <c:v>1731.53</c:v>
                </c:pt>
                <c:pt idx="161">
                  <c:v>1704.24</c:v>
                </c:pt>
                <c:pt idx="162">
                  <c:v>1590.29</c:v>
                </c:pt>
                <c:pt idx="163">
                  <c:v>1459.33</c:v>
                </c:pt>
                <c:pt idx="164">
                  <c:v>1524.96</c:v>
                </c:pt>
                <c:pt idx="165">
                  <c:v>1591.48</c:v>
                </c:pt>
                <c:pt idx="166">
                  <c:v>1628.51</c:v>
                </c:pt>
                <c:pt idx="167">
                  <c:v>1584.06</c:v>
                </c:pt>
                <c:pt idx="168">
                  <c:v>1600.02</c:v>
                </c:pt>
                <c:pt idx="169">
                  <c:v>1622.23</c:v>
                </c:pt>
                <c:pt idx="170">
                  <c:v>1538.65</c:v>
                </c:pt>
                <c:pt idx="171">
                  <c:v>1476.26</c:v>
                </c:pt>
                <c:pt idx="172">
                  <c:v>1375.88</c:v>
                </c:pt>
                <c:pt idx="173">
                  <c:v>1258.22</c:v>
                </c:pt>
                <c:pt idx="174">
                  <c:v>1250.68</c:v>
                </c:pt>
                <c:pt idx="175">
                  <c:v>1209.5899999999999</c:v>
                </c:pt>
                <c:pt idx="176">
                  <c:v>1287.1300000000001</c:v>
                </c:pt>
                <c:pt idx="177">
                  <c:v>1337.35</c:v>
                </c:pt>
                <c:pt idx="178">
                  <c:v>1303.17</c:v>
                </c:pt>
                <c:pt idx="179">
                  <c:v>1234.79</c:v>
                </c:pt>
                <c:pt idx="180">
                  <c:v>1200.5999999999999</c:v>
                </c:pt>
                <c:pt idx="181">
                  <c:v>1236.3</c:v>
                </c:pt>
                <c:pt idx="182">
                  <c:v>1321.39</c:v>
                </c:pt>
                <c:pt idx="183">
                  <c:v>1396.7</c:v>
                </c:pt>
                <c:pt idx="184">
                  <c:v>1421.03</c:v>
                </c:pt>
                <c:pt idx="185">
                  <c:v>1419.64</c:v>
                </c:pt>
                <c:pt idx="186">
                  <c:v>1482.61</c:v>
                </c:pt>
                <c:pt idx="187">
                  <c:v>1479.23</c:v>
                </c:pt>
                <c:pt idx="188">
                  <c:v>1540.71</c:v>
                </c:pt>
                <c:pt idx="189">
                  <c:v>1559.5</c:v>
                </c:pt>
                <c:pt idx="190">
                  <c:v>1618.05</c:v>
                </c:pt>
                <c:pt idx="191">
                  <c:v>1658.79</c:v>
                </c:pt>
                <c:pt idx="192">
                  <c:v>1691.9</c:v>
                </c:pt>
                <c:pt idx="193">
                  <c:v>1659.16</c:v>
                </c:pt>
                <c:pt idx="194">
                  <c:v>1639.46</c:v>
                </c:pt>
                <c:pt idx="195">
                  <c:v>1647.57</c:v>
                </c:pt>
                <c:pt idx="196">
                  <c:v>1661.53</c:v>
                </c:pt>
                <c:pt idx="197">
                  <c:v>1630.48</c:v>
                </c:pt>
                <c:pt idx="198">
                  <c:v>1632.82</c:v>
                </c:pt>
                <c:pt idx="199">
                  <c:v>1672.49</c:v>
                </c:pt>
                <c:pt idx="200">
                  <c:v>1673.11</c:v>
                </c:pt>
                <c:pt idx="201">
                  <c:v>1766.9</c:v>
                </c:pt>
                <c:pt idx="202">
                  <c:v>1784.96</c:v>
                </c:pt>
                <c:pt idx="203">
                  <c:v>1767.79</c:v>
                </c:pt>
                <c:pt idx="204">
                  <c:v>1802.79</c:v>
                </c:pt>
                <c:pt idx="205">
                  <c:v>1749.45</c:v>
                </c:pt>
                <c:pt idx="206">
                  <c:v>1735.43</c:v>
                </c:pt>
                <c:pt idx="207">
                  <c:v>1799.15</c:v>
                </c:pt>
                <c:pt idx="208">
                  <c:v>1789.85</c:v>
                </c:pt>
                <c:pt idx="209">
                  <c:v>1853.13</c:v>
                </c:pt>
                <c:pt idx="210">
                  <c:v>1836.37</c:v>
                </c:pt>
                <c:pt idx="211">
                  <c:v>1846.17</c:v>
                </c:pt>
                <c:pt idx="212">
                  <c:v>1812.11</c:v>
                </c:pt>
                <c:pt idx="213">
                  <c:v>1910.23</c:v>
                </c:pt>
                <c:pt idx="214">
                  <c:v>1918.96</c:v>
                </c:pt>
                <c:pt idx="215">
                  <c:v>1941.75</c:v>
                </c:pt>
                <c:pt idx="216">
                  <c:v>1959.77</c:v>
                </c:pt>
                <c:pt idx="217">
                  <c:v>1971.93</c:v>
                </c:pt>
                <c:pt idx="218">
                  <c:v>1985.55</c:v>
                </c:pt>
                <c:pt idx="219">
                  <c:v>1960.28</c:v>
                </c:pt>
                <c:pt idx="220">
                  <c:v>1954.49</c:v>
                </c:pt>
                <c:pt idx="221">
                  <c:v>1942.22</c:v>
                </c:pt>
                <c:pt idx="222">
                  <c:v>2008.47</c:v>
                </c:pt>
                <c:pt idx="223">
                  <c:v>2041.99</c:v>
                </c:pt>
                <c:pt idx="224">
                  <c:v>2100.37</c:v>
                </c:pt>
                <c:pt idx="225">
                  <c:v>2149.85</c:v>
                </c:pt>
                <c:pt idx="226">
                  <c:v>2183.92</c:v>
                </c:pt>
                <c:pt idx="227">
                  <c:v>2231.61</c:v>
                </c:pt>
                <c:pt idx="228">
                  <c:v>2170.17</c:v>
                </c:pt>
                <c:pt idx="229">
                  <c:v>2205.85</c:v>
                </c:pt>
                <c:pt idx="230">
                  <c:v>2303.6799999999998</c:v>
                </c:pt>
                <c:pt idx="231">
                  <c:v>2386.63</c:v>
                </c:pt>
                <c:pt idx="232">
                  <c:v>2363.2800000000002</c:v>
                </c:pt>
                <c:pt idx="233">
                  <c:v>2282.3000000000002</c:v>
                </c:pt>
                <c:pt idx="234">
                  <c:v>2323.83</c:v>
                </c:pt>
                <c:pt idx="235">
                  <c:v>2417.44</c:v>
                </c:pt>
                <c:pt idx="236">
                  <c:v>2360.21</c:v>
                </c:pt>
                <c:pt idx="237">
                  <c:v>2308.7399999999998</c:v>
                </c:pt>
                <c:pt idx="238">
                  <c:v>2273.41</c:v>
                </c:pt>
                <c:pt idx="239">
                  <c:v>2194.4299999999998</c:v>
                </c:pt>
                <c:pt idx="240">
                  <c:v>2098.64</c:v>
                </c:pt>
                <c:pt idx="241">
                  <c:v>2163.38</c:v>
                </c:pt>
                <c:pt idx="242">
                  <c:v>2228.09</c:v>
                </c:pt>
                <c:pt idx="243">
                  <c:v>2195.27</c:v>
                </c:pt>
                <c:pt idx="244">
                  <c:v>2039.66</c:v>
                </c:pt>
                <c:pt idx="245">
                  <c:v>2003.16</c:v>
                </c:pt>
                <c:pt idx="246">
                  <c:v>2035.24</c:v>
                </c:pt>
                <c:pt idx="247">
                  <c:v>1853.26</c:v>
                </c:pt>
                <c:pt idx="248">
                  <c:v>1544.91</c:v>
                </c:pt>
                <c:pt idx="249">
                  <c:v>1309.3900000000001</c:v>
                </c:pt>
                <c:pt idx="250">
                  <c:v>1499.17</c:v>
                </c:pt>
                <c:pt idx="251">
                  <c:v>1329.81</c:v>
                </c:pt>
                <c:pt idx="252">
                  <c:v>1133.43</c:v>
                </c:pt>
                <c:pt idx="253">
                  <c:v>1314.63</c:v>
                </c:pt>
                <c:pt idx="254">
                  <c:v>1424.41</c:v>
                </c:pt>
                <c:pt idx="255">
                  <c:v>1534.65</c:v>
                </c:pt>
                <c:pt idx="256">
                  <c:v>1505.64</c:v>
                </c:pt>
                <c:pt idx="257">
                  <c:v>1637.06</c:v>
                </c:pt>
                <c:pt idx="258">
                  <c:v>1633.63</c:v>
                </c:pt>
                <c:pt idx="259">
                  <c:v>1688.24</c:v>
                </c:pt>
                <c:pt idx="260">
                  <c:v>1711.65</c:v>
                </c:pt>
                <c:pt idx="261">
                  <c:v>1824.54</c:v>
                </c:pt>
                <c:pt idx="262">
                  <c:v>1867.06</c:v>
                </c:pt>
                <c:pt idx="263">
                  <c:v>1796.67</c:v>
                </c:pt>
                <c:pt idx="264">
                  <c:v>1844.87</c:v>
                </c:pt>
                <c:pt idx="265">
                  <c:v>1950.91</c:v>
                </c:pt>
                <c:pt idx="266">
                  <c:v>1992.87</c:v>
                </c:pt>
                <c:pt idx="267">
                  <c:v>1778.99</c:v>
                </c:pt>
                <c:pt idx="268">
                  <c:v>1709.77</c:v>
                </c:pt>
                <c:pt idx="269">
                  <c:v>1875.85</c:v>
                </c:pt>
                <c:pt idx="270">
                  <c:v>1804.46</c:v>
                </c:pt>
                <c:pt idx="271">
                  <c:v>1917.42</c:v>
                </c:pt>
                <c:pt idx="272">
                  <c:v>1983.47</c:v>
                </c:pt>
                <c:pt idx="273">
                  <c:v>2024.97</c:v>
                </c:pt>
                <c:pt idx="274">
                  <c:v>2138.3000000000002</c:v>
                </c:pt>
                <c:pt idx="275">
                  <c:v>2200.54</c:v>
                </c:pt>
                <c:pt idx="276">
                  <c:v>2203.3200000000002</c:v>
                </c:pt>
                <c:pt idx="277">
                  <c:v>2250.58</c:v>
                </c:pt>
                <c:pt idx="278">
                  <c:v>2301.7199999999998</c:v>
                </c:pt>
                <c:pt idx="279">
                  <c:v>2227.96</c:v>
                </c:pt>
                <c:pt idx="280">
                  <c:v>2274.2600000000002</c:v>
                </c:pt>
                <c:pt idx="281">
                  <c:v>2187</c:v>
                </c:pt>
                <c:pt idx="282">
                  <c:v>2052.3000000000002</c:v>
                </c:pt>
                <c:pt idx="283">
                  <c:v>1875.95</c:v>
                </c:pt>
                <c:pt idx="284">
                  <c:v>2081.9699999999998</c:v>
                </c:pt>
                <c:pt idx="285">
                  <c:v>2133.0700000000002</c:v>
                </c:pt>
                <c:pt idx="286">
                  <c:v>2192.4</c:v>
                </c:pt>
                <c:pt idx="287">
                  <c:v>2276.2399999999998</c:v>
                </c:pt>
                <c:pt idx="288">
                  <c:v>2367.87</c:v>
                </c:pt>
                <c:pt idx="289">
                  <c:v>2449.08</c:v>
                </c:pt>
                <c:pt idx="290">
                  <c:v>2429.1</c:v>
                </c:pt>
                <c:pt idx="291">
                  <c:v>2214.41</c:v>
                </c:pt>
                <c:pt idx="292">
                  <c:v>2369.75</c:v>
                </c:pt>
                <c:pt idx="293">
                  <c:v>2389.73</c:v>
                </c:pt>
                <c:pt idx="294">
                  <c:v>2447.8000000000002</c:v>
                </c:pt>
                <c:pt idx="295">
                  <c:v>2520.71</c:v>
                </c:pt>
                <c:pt idx="296">
                  <c:v>2494.67</c:v>
                </c:pt>
                <c:pt idx="297">
                  <c:v>2470.0700000000002</c:v>
                </c:pt>
                <c:pt idx="298">
                  <c:v>2568.5500000000002</c:v>
                </c:pt>
                <c:pt idx="299">
                  <c:v>2660.7</c:v>
                </c:pt>
                <c:pt idx="300">
                  <c:v>2676.18</c:v>
                </c:pt>
                <c:pt idx="301">
                  <c:v>2757.83</c:v>
                </c:pt>
                <c:pt idx="302">
                  <c:v>2797.28</c:v>
                </c:pt>
                <c:pt idx="303">
                  <c:v>2906.91</c:v>
                </c:pt>
                <c:pt idx="304">
                  <c:v>2866.41</c:v>
                </c:pt>
                <c:pt idx="305">
                  <c:v>3033.59</c:v>
                </c:pt>
                <c:pt idx="306">
                  <c:v>2921.23</c:v>
                </c:pt>
                <c:pt idx="307">
                  <c:v>3024.38</c:v>
                </c:pt>
                <c:pt idx="308">
                  <c:v>3147.21</c:v>
                </c:pt>
                <c:pt idx="309">
                  <c:v>3225.06</c:v>
                </c:pt>
                <c:pt idx="310">
                  <c:v>3286.69</c:v>
                </c:pt>
                <c:pt idx="311">
                  <c:v>3127.87</c:v>
                </c:pt>
                <c:pt idx="312">
                  <c:v>3322.85</c:v>
                </c:pt>
                <c:pt idx="313">
                  <c:v>3399.51</c:v>
                </c:pt>
                <c:pt idx="314">
                  <c:v>3400.2</c:v>
                </c:pt>
                <c:pt idx="315">
                  <c:v>3483.14</c:v>
                </c:pt>
                <c:pt idx="316">
                  <c:v>3576.55</c:v>
                </c:pt>
                <c:pt idx="317">
                  <c:v>3493.18</c:v>
                </c:pt>
                <c:pt idx="318">
                  <c:v>3641.52</c:v>
                </c:pt>
                <c:pt idx="319">
                  <c:v>3544.98</c:v>
                </c:pt>
                <c:pt idx="320">
                  <c:v>3679.58</c:v>
                </c:pt>
                <c:pt idx="321">
                  <c:v>3753.31</c:v>
                </c:pt>
                <c:pt idx="322">
                  <c:v>3768.68</c:v>
                </c:pt>
                <c:pt idx="323">
                  <c:v>3703.77</c:v>
                </c:pt>
                <c:pt idx="324">
                  <c:v>3890.32</c:v>
                </c:pt>
                <c:pt idx="325">
                  <c:v>3790.66</c:v>
                </c:pt>
                <c:pt idx="326">
                  <c:v>3883.75</c:v>
                </c:pt>
                <c:pt idx="327">
                  <c:v>3899.59</c:v>
                </c:pt>
                <c:pt idx="328">
                  <c:v>3843.26</c:v>
                </c:pt>
                <c:pt idx="329">
                  <c:v>3885.07</c:v>
                </c:pt>
                <c:pt idx="330">
                  <c:v>3552.65</c:v>
                </c:pt>
                <c:pt idx="331">
                  <c:v>3577.47</c:v>
                </c:pt>
                <c:pt idx="332">
                  <c:v>3917.3</c:v>
                </c:pt>
                <c:pt idx="333">
                  <c:v>3924.63</c:v>
                </c:pt>
                <c:pt idx="334">
                  <c:v>3763.99</c:v>
                </c:pt>
                <c:pt idx="335">
                  <c:v>3630.46</c:v>
                </c:pt>
                <c:pt idx="336">
                  <c:v>3713.7</c:v>
                </c:pt>
                <c:pt idx="337">
                  <c:v>3897.66</c:v>
                </c:pt>
                <c:pt idx="338">
                  <c:v>3918.53</c:v>
                </c:pt>
                <c:pt idx="339">
                  <c:v>3963.1</c:v>
                </c:pt>
                <c:pt idx="340">
                  <c:v>3976.68</c:v>
                </c:pt>
                <c:pt idx="341">
                  <c:v>4109.28</c:v>
                </c:pt>
                <c:pt idx="342">
                  <c:v>4120.17</c:v>
                </c:pt>
                <c:pt idx="343">
                  <c:v>4108.13</c:v>
                </c:pt>
                <c:pt idx="344">
                  <c:v>4018.47</c:v>
                </c:pt>
                <c:pt idx="345">
                  <c:v>4181.1499999999996</c:v>
                </c:pt>
                <c:pt idx="346">
                  <c:v>4315.08</c:v>
                </c:pt>
                <c:pt idx="347">
                  <c:v>4362.1000000000004</c:v>
                </c:pt>
                <c:pt idx="348">
                  <c:v>4595.7299999999996</c:v>
                </c:pt>
                <c:pt idx="349">
                  <c:v>4530.9799999999996</c:v>
                </c:pt>
                <c:pt idx="350">
                  <c:v>4592.78</c:v>
                </c:pt>
                <c:pt idx="351">
                  <c:v>4685.1099999999997</c:v>
                </c:pt>
                <c:pt idx="352">
                  <c:v>4689.6099999999997</c:v>
                </c:pt>
                <c:pt idx="353">
                  <c:v>4786.2700000000004</c:v>
                </c:pt>
                <c:pt idx="354">
                  <c:v>4798.99</c:v>
                </c:pt>
                <c:pt idx="355">
                  <c:v>4906.92</c:v>
                </c:pt>
                <c:pt idx="356">
                  <c:v>5009.99</c:v>
                </c:pt>
                <c:pt idx="357">
                  <c:v>5145.21</c:v>
                </c:pt>
                <c:pt idx="358">
                  <c:v>5256.28</c:v>
                </c:pt>
                <c:pt idx="359">
                  <c:v>5508.7</c:v>
                </c:pt>
                <c:pt idx="360">
                  <c:v>5238.18</c:v>
                </c:pt>
                <c:pt idx="361">
                  <c:v>5057.6899999999996</c:v>
                </c:pt>
                <c:pt idx="362">
                  <c:v>5206.3100000000004</c:v>
                </c:pt>
                <c:pt idx="363">
                  <c:v>5376.29</c:v>
                </c:pt>
                <c:pt idx="364">
                  <c:v>5367.49</c:v>
                </c:pt>
                <c:pt idx="365">
                  <c:v>5544.19</c:v>
                </c:pt>
                <c:pt idx="366">
                  <c:v>5721.86</c:v>
                </c:pt>
                <c:pt idx="367">
                  <c:v>5784.45</c:v>
                </c:pt>
                <c:pt idx="368">
                  <c:v>5426.33</c:v>
                </c:pt>
                <c:pt idx="369">
                  <c:v>5538.86</c:v>
                </c:pt>
                <c:pt idx="370">
                  <c:v>4990.5600000000004</c:v>
                </c:pt>
                <c:pt idx="371">
                  <c:v>5389.19</c:v>
                </c:pt>
                <c:pt idx="372">
                  <c:v>5595.11</c:v>
                </c:pt>
                <c:pt idx="373">
                  <c:v>5730.04</c:v>
                </c:pt>
                <c:pt idx="374">
                  <c:v>5849.65</c:v>
                </c:pt>
                <c:pt idx="375">
                  <c:v>5504.05</c:v>
                </c:pt>
                <c:pt idx="376">
                  <c:v>5953.63</c:v>
                </c:pt>
                <c:pt idx="377">
                  <c:v>5939.83</c:v>
                </c:pt>
                <c:pt idx="378">
                  <c:v>5857.95</c:v>
                </c:pt>
                <c:pt idx="379">
                  <c:v>5935.2</c:v>
                </c:pt>
                <c:pt idx="380">
                  <c:v>6198.59</c:v>
                </c:pt>
                <c:pt idx="381">
                  <c:v>6306.88</c:v>
                </c:pt>
                <c:pt idx="382">
                  <c:v>6609.29</c:v>
                </c:pt>
                <c:pt idx="383">
                  <c:v>6598.63</c:v>
                </c:pt>
                <c:pt idx="384">
                  <c:v>6288.64</c:v>
                </c:pt>
                <c:pt idx="385">
                  <c:v>5036.6400000000003</c:v>
                </c:pt>
                <c:pt idx="386">
                  <c:v>5778.53</c:v>
                </c:pt>
                <c:pt idx="387">
                  <c:v>6251.48</c:v>
                </c:pt>
                <c:pt idx="388">
                  <c:v>6383.76</c:v>
                </c:pt>
                <c:pt idx="389">
                  <c:v>6758.2</c:v>
                </c:pt>
                <c:pt idx="390">
                  <c:v>7246.37</c:v>
                </c:pt>
                <c:pt idx="391">
                  <c:v>6956.2</c:v>
                </c:pt>
                <c:pt idx="392">
                  <c:v>6817.89</c:v>
                </c:pt>
                <c:pt idx="393">
                  <c:v>7556.51</c:v>
                </c:pt>
                <c:pt idx="394">
                  <c:v>7645.27</c:v>
                </c:pt>
                <c:pt idx="395">
                  <c:v>7804.31</c:v>
                </c:pt>
                <c:pt idx="396">
                  <c:v>8080.78</c:v>
                </c:pt>
                <c:pt idx="397">
                  <c:v>8335.91</c:v>
                </c:pt>
                <c:pt idx="398">
                  <c:v>8702.02</c:v>
                </c:pt>
                <c:pt idx="399">
                  <c:v>8734.74</c:v>
                </c:pt>
                <c:pt idx="400">
                  <c:v>8990.08</c:v>
                </c:pt>
                <c:pt idx="401">
                  <c:v>9138.36</c:v>
                </c:pt>
                <c:pt idx="402">
                  <c:v>9437.15</c:v>
                </c:pt>
                <c:pt idx="403">
                  <c:v>9098.25</c:v>
                </c:pt>
                <c:pt idx="404">
                  <c:v>9642.44</c:v>
                </c:pt>
                <c:pt idx="405">
                  <c:v>9446.2099999999991</c:v>
                </c:pt>
                <c:pt idx="406">
                  <c:v>10050.41</c:v>
                </c:pt>
                <c:pt idx="407">
                  <c:v>9534.9500000000007</c:v>
                </c:pt>
                <c:pt idx="408">
                  <c:v>9044.4699999999993</c:v>
                </c:pt>
                <c:pt idx="409">
                  <c:v>9559.9500000000007</c:v>
                </c:pt>
                <c:pt idx="410">
                  <c:v>8746.0499999999993</c:v>
                </c:pt>
                <c:pt idx="411">
                  <c:v>8648.2800000000007</c:v>
                </c:pt>
                <c:pt idx="412">
                  <c:v>8077.89</c:v>
                </c:pt>
                <c:pt idx="413">
                  <c:v>8705.8700000000008</c:v>
                </c:pt>
                <c:pt idx="414">
                  <c:v>8400.9599999999991</c:v>
                </c:pt>
                <c:pt idx="415">
                  <c:v>7800</c:v>
                </c:pt>
                <c:pt idx="416">
                  <c:v>8185.07</c:v>
                </c:pt>
                <c:pt idx="417">
                  <c:v>8671.9</c:v>
                </c:pt>
                <c:pt idx="418">
                  <c:v>8145.6</c:v>
                </c:pt>
                <c:pt idx="419">
                  <c:v>8782.77</c:v>
                </c:pt>
                <c:pt idx="420">
                  <c:v>8440.25</c:v>
                </c:pt>
                <c:pt idx="421">
                  <c:v>8823.66</c:v>
                </c:pt>
                <c:pt idx="422">
                  <c:v>8924.92</c:v>
                </c:pt>
                <c:pt idx="423">
                  <c:v>9057.17</c:v>
                </c:pt>
                <c:pt idx="424">
                  <c:v>9571.35</c:v>
                </c:pt>
                <c:pt idx="425">
                  <c:v>9840.7099999999991</c:v>
                </c:pt>
                <c:pt idx="426">
                  <c:v>9727.64</c:v>
                </c:pt>
                <c:pt idx="427">
                  <c:v>9247.51</c:v>
                </c:pt>
                <c:pt idx="428">
                  <c:v>9147.4500000000007</c:v>
                </c:pt>
                <c:pt idx="429">
                  <c:v>9937.89</c:v>
                </c:pt>
                <c:pt idx="430">
                  <c:v>10269.69</c:v>
                </c:pt>
                <c:pt idx="431">
                  <c:v>10633.14</c:v>
                </c:pt>
                <c:pt idx="432">
                  <c:v>11151.34</c:v>
                </c:pt>
                <c:pt idx="433">
                  <c:v>11395.08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7F-4F12-823E-5E2812CE8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"/>
        <c:majorTimeUnit val="year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'SPXTR(1988～) (3)'!$F$1</c:f>
              <c:strCache>
                <c:ptCount val="1"/>
                <c:pt idx="0">
                  <c:v>一括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'SPXTR(1988～) (3)'!$E$2:$E$38</c:f>
              <c:numCache>
                <c:formatCode>0_ 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'SPXTR(1988～) (3)'!$F$2:$F$38</c:f>
              <c:numCache>
                <c:formatCode>#,##0_ ;[Red]\-#,##0\ </c:formatCode>
                <c:ptCount val="37"/>
                <c:pt idx="0">
                  <c:v>1338879.7750175768</c:v>
                </c:pt>
                <c:pt idx="1">
                  <c:v>1622237.0033257487</c:v>
                </c:pt>
                <c:pt idx="2">
                  <c:v>1129397.141081417</c:v>
                </c:pt>
                <c:pt idx="3">
                  <c:v>1584327.5368699098</c:v>
                </c:pt>
                <c:pt idx="4">
                  <c:v>1290430.1433811269</c:v>
                </c:pt>
                <c:pt idx="5">
                  <c:v>1318837.2093023257</c:v>
                </c:pt>
                <c:pt idx="6">
                  <c:v>1217816.9634985011</c:v>
                </c:pt>
                <c:pt idx="7">
                  <c:v>1664345.2877397833</c:v>
                </c:pt>
                <c:pt idx="8">
                  <c:v>1456816.4165267718</c:v>
                </c:pt>
                <c:pt idx="9">
                  <c:v>1616065.2185129768</c:v>
                </c:pt>
                <c:pt idx="10">
                  <c:v>1534224.2383375224</c:v>
                </c:pt>
                <c:pt idx="11">
                  <c:v>1439918.011171577</c:v>
                </c:pt>
                <c:pt idx="12">
                  <c:v>1070386.7419872035</c:v>
                </c:pt>
                <c:pt idx="13">
                  <c:v>1094269.4276147068</c:v>
                </c:pt>
                <c:pt idx="14">
                  <c:v>960266.74690361135</c:v>
                </c:pt>
                <c:pt idx="15">
                  <c:v>1489951.4261378024</c:v>
                </c:pt>
                <c:pt idx="16">
                  <c:v>1323786.0387503477</c:v>
                </c:pt>
                <c:pt idx="17">
                  <c:v>1290086.052348512</c:v>
                </c:pt>
                <c:pt idx="18">
                  <c:v>1365689.7486138325</c:v>
                </c:pt>
                <c:pt idx="19">
                  <c:v>1249172.1308472836</c:v>
                </c:pt>
                <c:pt idx="20">
                  <c:v>791324.0462565046</c:v>
                </c:pt>
                <c:pt idx="21">
                  <c:v>1494474.9428016834</c:v>
                </c:pt>
                <c:pt idx="22">
                  <c:v>1374331.8372200145</c:v>
                </c:pt>
                <c:pt idx="23">
                  <c:v>1230360.5668054062</c:v>
                </c:pt>
                <c:pt idx="24">
                  <c:v>1405883.9627805145</c:v>
                </c:pt>
                <c:pt idx="25">
                  <c:v>1535507.5820988494</c:v>
                </c:pt>
                <c:pt idx="26">
                  <c:v>1375978.8723609466</c:v>
                </c:pt>
                <c:pt idx="27">
                  <c:v>1198506.6389292802</c:v>
                </c:pt>
                <c:pt idx="28">
                  <c:v>1375693.346687956</c:v>
                </c:pt>
                <c:pt idx="29">
                  <c:v>1461742.5401151311</c:v>
                </c:pt>
                <c:pt idx="30">
                  <c:v>1139336.5650231724</c:v>
                </c:pt>
                <c:pt idx="31">
                  <c:v>1589230.0663652977</c:v>
                </c:pt>
                <c:pt idx="32">
                  <c:v>1388095.2416976711</c:v>
                </c:pt>
                <c:pt idx="33">
                  <c:v>1577510.2775964746</c:v>
                </c:pt>
                <c:pt idx="34">
                  <c:v>972569.27826824982</c:v>
                </c:pt>
                <c:pt idx="35">
                  <c:v>1512918.3853859752</c:v>
                </c:pt>
                <c:pt idx="36">
                  <c:v>1331500.3666128188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8-4C87-B61B-89E74D372606}"/>
            </c:ext>
          </c:extLst>
        </c:ser>
        <c:ser>
          <c:idx val="0"/>
          <c:order val="1"/>
          <c:tx>
            <c:strRef>
              <c:f>'SPXTR(1988～) (3)'!$G$1</c:f>
              <c:strCache>
                <c:ptCount val="1"/>
                <c:pt idx="0">
                  <c:v>積立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'SPXTR(1988～) (3)'!$E$2:$E$38</c:f>
              <c:numCache>
                <c:formatCode>0_ 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'SPXTR(1988～) (3)'!$G$2:$G$38</c:f>
              <c:numCache>
                <c:formatCode>#,##0_ ;[Red]\-#,##0\ </c:formatCode>
                <c:ptCount val="37"/>
                <c:pt idx="0">
                  <c:v>1270302.7558012435</c:v>
                </c:pt>
                <c:pt idx="1">
                  <c:v>1382211.6735200302</c:v>
                </c:pt>
                <c:pt idx="2">
                  <c:v>1190588.1624876494</c:v>
                </c:pt>
                <c:pt idx="3">
                  <c:v>1363874.7634979945</c:v>
                </c:pt>
                <c:pt idx="4">
                  <c:v>1276250.5570836389</c:v>
                </c:pt>
                <c:pt idx="5">
                  <c:v>1256326.1232529236</c:v>
                </c:pt>
                <c:pt idx="6">
                  <c:v>1217807.4256821892</c:v>
                </c:pt>
                <c:pt idx="7">
                  <c:v>1425598.0099020954</c:v>
                </c:pt>
                <c:pt idx="8">
                  <c:v>1344848.1756830937</c:v>
                </c:pt>
                <c:pt idx="9">
                  <c:v>1381678.9264085458</c:v>
                </c:pt>
                <c:pt idx="10">
                  <c:v>1390599.6624562936</c:v>
                </c:pt>
                <c:pt idx="11">
                  <c:v>1341429.3743361454</c:v>
                </c:pt>
                <c:pt idx="12">
                  <c:v>1078254.3326707806</c:v>
                </c:pt>
                <c:pt idx="13">
                  <c:v>1169317.0201819707</c:v>
                </c:pt>
                <c:pt idx="14">
                  <c:v>1105951.5351325425</c:v>
                </c:pt>
                <c:pt idx="15">
                  <c:v>1414283.0044376322</c:v>
                </c:pt>
                <c:pt idx="16">
                  <c:v>1288870.7623692777</c:v>
                </c:pt>
                <c:pt idx="17">
                  <c:v>1274985.9834385542</c:v>
                </c:pt>
                <c:pt idx="18">
                  <c:v>1315298.2682093324</c:v>
                </c:pt>
                <c:pt idx="19">
                  <c:v>1190205.0031340986</c:v>
                </c:pt>
                <c:pt idx="20">
                  <c:v>924998.09767664084</c:v>
                </c:pt>
                <c:pt idx="21">
                  <c:v>1498769.7858754175</c:v>
                </c:pt>
                <c:pt idx="22">
                  <c:v>1369025.3630636206</c:v>
                </c:pt>
                <c:pt idx="23">
                  <c:v>1221162.1632753948</c:v>
                </c:pt>
                <c:pt idx="24">
                  <c:v>1294736.6542742217</c:v>
                </c:pt>
                <c:pt idx="25">
                  <c:v>1374568.2944377696</c:v>
                </c:pt>
                <c:pt idx="26">
                  <c:v>1304355.3894603457</c:v>
                </c:pt>
                <c:pt idx="27">
                  <c:v>1188966.3271960448</c:v>
                </c:pt>
                <c:pt idx="28">
                  <c:v>1313273.4741675488</c:v>
                </c:pt>
                <c:pt idx="29">
                  <c:v>1344955.9744028815</c:v>
                </c:pt>
                <c:pt idx="30">
                  <c:v>1106722.3021833091</c:v>
                </c:pt>
                <c:pt idx="31">
                  <c:v>1379500.4978778984</c:v>
                </c:pt>
                <c:pt idx="32">
                  <c:v>1421109.740424606</c:v>
                </c:pt>
                <c:pt idx="33">
                  <c:v>1385104.7417258597</c:v>
                </c:pt>
                <c:pt idx="34">
                  <c:v>1118308.1084162849</c:v>
                </c:pt>
                <c:pt idx="35">
                  <c:v>1353413.0719841889</c:v>
                </c:pt>
                <c:pt idx="36">
                  <c:v>1281239.2815773576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8-4C87-B61B-89E74D372606}"/>
            </c:ext>
          </c:extLst>
        </c:ser>
        <c:ser>
          <c:idx val="3"/>
          <c:order val="2"/>
          <c:tx>
            <c:strRef>
              <c:f>'SPXTR(1988～) (3)'!$H$1</c:f>
              <c:strCache>
                <c:ptCount val="1"/>
                <c:pt idx="0">
                  <c:v>積立（クレカ）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'SPXTR(1988～) (3)'!$E$2:$E$38</c:f>
              <c:numCache>
                <c:formatCode>0_ 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'SPXTR(1988～) (3)'!$H$2:$H$38</c:f>
              <c:numCache>
                <c:formatCode>#,##0_ ;[Red]\-#,##0\ </c:formatCode>
                <c:ptCount val="37"/>
                <c:pt idx="0">
                  <c:v>1280563.7809730254</c:v>
                </c:pt>
                <c:pt idx="1">
                  <c:v>1416338.7231552587</c:v>
                </c:pt>
                <c:pt idx="2">
                  <c:v>1186415.7343287703</c:v>
                </c:pt>
                <c:pt idx="3">
                  <c:v>1387528.5391737318</c:v>
                </c:pt>
                <c:pt idx="4">
                  <c:v>1292855.9377721972</c:v>
                </c:pt>
                <c:pt idx="5">
                  <c:v>1266665.8629606895</c:v>
                </c:pt>
                <c:pt idx="6">
                  <c:v>1217780.0449894585</c:v>
                </c:pt>
                <c:pt idx="7">
                  <c:v>1465326.6994765191</c:v>
                </c:pt>
                <c:pt idx="8">
                  <c:v>1371632.7727202114</c:v>
                </c:pt>
                <c:pt idx="9">
                  <c:v>1412932.4945882414</c:v>
                </c:pt>
                <c:pt idx="10">
                  <c:v>1414051.6103994008</c:v>
                </c:pt>
                <c:pt idx="11">
                  <c:v>1362768.0416150547</c:v>
                </c:pt>
                <c:pt idx="12">
                  <c:v>1073544.2696429568</c:v>
                </c:pt>
                <c:pt idx="13">
                  <c:v>1156037.7778642413</c:v>
                </c:pt>
                <c:pt idx="14">
                  <c:v>1090391.4939251896</c:v>
                </c:pt>
                <c:pt idx="15">
                  <c:v>1431517.8657980345</c:v>
                </c:pt>
                <c:pt idx="16">
                  <c:v>1302305.8310363383</c:v>
                </c:pt>
                <c:pt idx="17">
                  <c:v>1283135.0035741406</c:v>
                </c:pt>
                <c:pt idx="18">
                  <c:v>1328041.1005411239</c:v>
                </c:pt>
                <c:pt idx="19">
                  <c:v>1197482.6527813391</c:v>
                </c:pt>
                <c:pt idx="20">
                  <c:v>875438.87881383428</c:v>
                </c:pt>
                <c:pt idx="21">
                  <c:v>1539029.3964812991</c:v>
                </c:pt>
                <c:pt idx="22">
                  <c:v>1380625.4002093147</c:v>
                </c:pt>
                <c:pt idx="23">
                  <c:v>1226648.9968328017</c:v>
                </c:pt>
                <c:pt idx="24">
                  <c:v>1311165.3677859583</c:v>
                </c:pt>
                <c:pt idx="25">
                  <c:v>1405717.9237602169</c:v>
                </c:pt>
                <c:pt idx="26">
                  <c:v>1320802.0047565629</c:v>
                </c:pt>
                <c:pt idx="27">
                  <c:v>1193344.0007364715</c:v>
                </c:pt>
                <c:pt idx="28">
                  <c:v>1320018.9969818115</c:v>
                </c:pt>
                <c:pt idx="29">
                  <c:v>1368511.0066099009</c:v>
                </c:pt>
                <c:pt idx="30">
                  <c:v>1113615.7428838287</c:v>
                </c:pt>
                <c:pt idx="31">
                  <c:v>1394031.3934555051</c:v>
                </c:pt>
                <c:pt idx="32">
                  <c:v>1441156.235014199</c:v>
                </c:pt>
                <c:pt idx="33">
                  <c:v>1411711.8565800646</c:v>
                </c:pt>
                <c:pt idx="34">
                  <c:v>1110608.5451757126</c:v>
                </c:pt>
                <c:pt idx="35">
                  <c:v>1368499.2477382356</c:v>
                </c:pt>
                <c:pt idx="36">
                  <c:v>1331148.1832987298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28-4C87-B61B-89E74D372606}"/>
            </c:ext>
          </c:extLst>
        </c:ser>
        <c:ser>
          <c:idx val="2"/>
          <c:order val="3"/>
          <c:tx>
            <c:strRef>
              <c:f>'SPXTR(1988～) (3)'!$I$1</c:f>
              <c:strCache>
                <c:ptCount val="1"/>
                <c:pt idx="0">
                  <c:v>積立（クレカ（ポイント込み））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'SPXTR(1988～) (3)'!$E$2:$E$38</c:f>
              <c:numCache>
                <c:formatCode>0_ 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'SPXTR(1988～) (3)'!$I$2:$I$38</c:f>
              <c:numCache>
                <c:formatCode>#,##0_ ;[Red]\-#,##0\ </c:formatCode>
                <c:ptCount val="37"/>
                <c:pt idx="0">
                  <c:v>1292563.7809730254</c:v>
                </c:pt>
                <c:pt idx="1">
                  <c:v>1428338.7231552587</c:v>
                </c:pt>
                <c:pt idx="2">
                  <c:v>1198415.7343287703</c:v>
                </c:pt>
                <c:pt idx="3">
                  <c:v>1399528.5391737318</c:v>
                </c:pt>
                <c:pt idx="4">
                  <c:v>1304855.9377721972</c:v>
                </c:pt>
                <c:pt idx="5">
                  <c:v>1278665.8629606895</c:v>
                </c:pt>
                <c:pt idx="6">
                  <c:v>1229780.0449894585</c:v>
                </c:pt>
                <c:pt idx="7">
                  <c:v>1477326.6994765191</c:v>
                </c:pt>
                <c:pt idx="8">
                  <c:v>1383632.7727202114</c:v>
                </c:pt>
                <c:pt idx="9">
                  <c:v>1424932.4945882414</c:v>
                </c:pt>
                <c:pt idx="10">
                  <c:v>1426051.6103994008</c:v>
                </c:pt>
                <c:pt idx="11">
                  <c:v>1374768.0416150547</c:v>
                </c:pt>
                <c:pt idx="12">
                  <c:v>1085544.2696429568</c:v>
                </c:pt>
                <c:pt idx="13">
                  <c:v>1168037.7778642413</c:v>
                </c:pt>
                <c:pt idx="14">
                  <c:v>1102391.4939251896</c:v>
                </c:pt>
                <c:pt idx="15">
                  <c:v>1443517.8657980345</c:v>
                </c:pt>
                <c:pt idx="16">
                  <c:v>1314305.8310363383</c:v>
                </c:pt>
                <c:pt idx="17">
                  <c:v>1295135.0035741406</c:v>
                </c:pt>
                <c:pt idx="18">
                  <c:v>1340041.1005411239</c:v>
                </c:pt>
                <c:pt idx="19">
                  <c:v>1209482.6527813391</c:v>
                </c:pt>
                <c:pt idx="20">
                  <c:v>887438.87881383428</c:v>
                </c:pt>
                <c:pt idx="21">
                  <c:v>1551029.3964812991</c:v>
                </c:pt>
                <c:pt idx="22">
                  <c:v>1392625.4002093147</c:v>
                </c:pt>
                <c:pt idx="23">
                  <c:v>1238648.9968328017</c:v>
                </c:pt>
                <c:pt idx="24">
                  <c:v>1323165.3677859583</c:v>
                </c:pt>
                <c:pt idx="25">
                  <c:v>1417717.9237602169</c:v>
                </c:pt>
                <c:pt idx="26">
                  <c:v>1332802.0047565629</c:v>
                </c:pt>
                <c:pt idx="27">
                  <c:v>1205344.0007364715</c:v>
                </c:pt>
                <c:pt idx="28">
                  <c:v>1332018.9969818115</c:v>
                </c:pt>
                <c:pt idx="29">
                  <c:v>1380511.0066099009</c:v>
                </c:pt>
                <c:pt idx="30">
                  <c:v>1125615.7428838287</c:v>
                </c:pt>
                <c:pt idx="31">
                  <c:v>1406031.3934555051</c:v>
                </c:pt>
                <c:pt idx="32">
                  <c:v>1453156.235014199</c:v>
                </c:pt>
                <c:pt idx="33">
                  <c:v>1423711.8565800646</c:v>
                </c:pt>
                <c:pt idx="34">
                  <c:v>1122608.5451757126</c:v>
                </c:pt>
                <c:pt idx="35">
                  <c:v>1380499.2477382356</c:v>
                </c:pt>
                <c:pt idx="36">
                  <c:v>1334148.1832987298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28-4C87-B61B-89E74D37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936687"/>
        <c:axId val="266941967"/>
      </c:barChart>
      <c:catAx>
        <c:axId val="266936687"/>
        <c:scaling>
          <c:orientation val="minMax"/>
        </c:scaling>
        <c:delete val="0"/>
        <c:axPos val="b"/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941967"/>
        <c:crossesAt val="1200000"/>
        <c:auto val="1"/>
        <c:lblAlgn val="ctr"/>
        <c:lblOffset val="100"/>
        <c:noMultiLvlLbl val="0"/>
      </c:catAx>
      <c:valAx>
        <c:axId val="266941967"/>
        <c:scaling>
          <c:orientation val="minMax"/>
          <c:max val="1800000"/>
          <c:min val="7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936687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47630</xdr:colOff>
      <xdr:row>28</xdr:row>
      <xdr:rowOff>47630</xdr:rowOff>
    </xdr:from>
    <xdr:to>
      <xdr:col>25</xdr:col>
      <xdr:colOff>269030</xdr:colOff>
      <xdr:row>54</xdr:row>
      <xdr:rowOff>167855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D8890A-3A41-472F-9C87-2C3AFCD2D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47630</xdr:colOff>
      <xdr:row>1</xdr:row>
      <xdr:rowOff>52393</xdr:rowOff>
    </xdr:from>
    <xdr:to>
      <xdr:col>25</xdr:col>
      <xdr:colOff>269030</xdr:colOff>
      <xdr:row>27</xdr:row>
      <xdr:rowOff>172618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6530E38-37F3-B6B2-F3E6-9D6D5E7BB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47630</xdr:colOff>
      <xdr:row>28</xdr:row>
      <xdr:rowOff>47630</xdr:rowOff>
    </xdr:from>
    <xdr:to>
      <xdr:col>26</xdr:col>
      <xdr:colOff>269030</xdr:colOff>
      <xdr:row>54</xdr:row>
      <xdr:rowOff>167855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BFD854-8383-42ED-B5F4-DA18D893C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47630</xdr:colOff>
      <xdr:row>1</xdr:row>
      <xdr:rowOff>47630</xdr:rowOff>
    </xdr:from>
    <xdr:to>
      <xdr:col>26</xdr:col>
      <xdr:colOff>269030</xdr:colOff>
      <xdr:row>27</xdr:row>
      <xdr:rowOff>167855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17429FF-73B5-4ADF-860B-3CBF4E896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47630</xdr:colOff>
      <xdr:row>28</xdr:row>
      <xdr:rowOff>47630</xdr:rowOff>
    </xdr:from>
    <xdr:to>
      <xdr:col>27</xdr:col>
      <xdr:colOff>269030</xdr:colOff>
      <xdr:row>54</xdr:row>
      <xdr:rowOff>167855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FB81CA-3EE8-4B01-9A7A-D1316F1F0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47630</xdr:colOff>
      <xdr:row>1</xdr:row>
      <xdr:rowOff>47630</xdr:rowOff>
    </xdr:from>
    <xdr:to>
      <xdr:col>27</xdr:col>
      <xdr:colOff>269030</xdr:colOff>
      <xdr:row>27</xdr:row>
      <xdr:rowOff>167855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4973767-9650-43F2-9B24-5389CADEB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8FE6-CD0F-4F1F-AE75-F23EB0981D70}">
  <dimension ref="A1:K437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RowHeight="17.649999999999999" x14ac:dyDescent="0.7"/>
  <cols>
    <col min="1" max="1" width="10.8125" style="7" bestFit="1" customWidth="1"/>
    <col min="2" max="3" width="9.9375" style="3" customWidth="1"/>
    <col min="4" max="4" width="3.125" customWidth="1"/>
    <col min="5" max="5" width="5.5" style="3" bestFit="1" customWidth="1"/>
    <col min="6" max="8" width="9.9375" style="10" customWidth="1"/>
  </cols>
  <sheetData>
    <row r="1" spans="1:11" x14ac:dyDescent="0.7">
      <c r="A1" s="4" t="s">
        <v>0</v>
      </c>
      <c r="B1" s="2" t="s">
        <v>2</v>
      </c>
      <c r="C1" s="2" t="s">
        <v>3</v>
      </c>
      <c r="E1" s="2" t="s">
        <v>1</v>
      </c>
      <c r="F1" s="2" t="s">
        <v>4</v>
      </c>
      <c r="G1" s="2" t="s">
        <v>5</v>
      </c>
      <c r="H1" s="2" t="s">
        <v>6</v>
      </c>
      <c r="J1" s="11" t="s">
        <v>7</v>
      </c>
      <c r="K1" s="9">
        <f>100000</f>
        <v>100000</v>
      </c>
    </row>
    <row r="2" spans="1:11" x14ac:dyDescent="0.7">
      <c r="A2" s="5">
        <v>32146</v>
      </c>
      <c r="B2" s="1">
        <v>256.02</v>
      </c>
      <c r="C2" s="1">
        <f>$K$1/B2</f>
        <v>390.59448480587457</v>
      </c>
      <c r="E2" s="8">
        <v>1988</v>
      </c>
      <c r="F2" s="9">
        <f>$K$1*12/B2*B14</f>
        <v>1338879.7750175768</v>
      </c>
      <c r="G2" s="9">
        <f>SUM(C2:C13)*B14</f>
        <v>1270302.7558012435</v>
      </c>
      <c r="H2" s="9">
        <f t="shared" ref="H2:H38" si="0">F2-G2</f>
        <v>68577.019216333283</v>
      </c>
    </row>
    <row r="3" spans="1:11" x14ac:dyDescent="0.7">
      <c r="A3" s="5">
        <v>32174</v>
      </c>
      <c r="B3" s="1">
        <v>255.51</v>
      </c>
      <c r="C3" s="1">
        <f t="shared" ref="C3:C66" si="1">$K$1/B3</f>
        <v>391.3741145160659</v>
      </c>
      <c r="E3" s="8">
        <v>1989</v>
      </c>
      <c r="F3" s="9">
        <f>$K$1*12/B14*B26</f>
        <v>1622237.0033257487</v>
      </c>
      <c r="G3" s="9">
        <f>SUM(C14:C25)*B26</f>
        <v>1382211.6735200302</v>
      </c>
      <c r="H3" s="9">
        <f t="shared" si="0"/>
        <v>240025.3298057185</v>
      </c>
    </row>
    <row r="4" spans="1:11" x14ac:dyDescent="0.7">
      <c r="A4" s="5">
        <v>32203</v>
      </c>
      <c r="B4" s="1">
        <v>269.44</v>
      </c>
      <c r="C4" s="1">
        <f t="shared" si="1"/>
        <v>371.14014251781475</v>
      </c>
      <c r="E4" s="8">
        <v>1990</v>
      </c>
      <c r="F4" s="9">
        <f>$K$1*12/B26*B38</f>
        <v>1129397.141081417</v>
      </c>
      <c r="G4" s="9">
        <f>SUM(C26:C37)*B38</f>
        <v>1190588.1624876494</v>
      </c>
      <c r="H4" s="9">
        <f t="shared" si="0"/>
        <v>-61191.021406232379</v>
      </c>
    </row>
    <row r="5" spans="1:11" x14ac:dyDescent="0.7">
      <c r="A5" s="5">
        <v>32237</v>
      </c>
      <c r="B5" s="1">
        <v>258.41000000000003</v>
      </c>
      <c r="C5" s="1">
        <f t="shared" si="1"/>
        <v>386.98192794396499</v>
      </c>
      <c r="E5" s="8">
        <v>1991</v>
      </c>
      <c r="F5" s="9">
        <f>$K$1*12/B38*B50</f>
        <v>1584327.5368699098</v>
      </c>
      <c r="G5" s="9">
        <f>SUM(C38:C49)*B50</f>
        <v>1363874.7634979945</v>
      </c>
      <c r="H5" s="9">
        <f t="shared" si="0"/>
        <v>220452.77337191533</v>
      </c>
    </row>
    <row r="6" spans="1:11" x14ac:dyDescent="0.7">
      <c r="A6" s="5">
        <v>32265</v>
      </c>
      <c r="B6" s="1">
        <v>264.33</v>
      </c>
      <c r="C6" s="1">
        <f t="shared" si="1"/>
        <v>378.3149850565581</v>
      </c>
      <c r="E6" s="8">
        <v>1992</v>
      </c>
      <c r="F6" s="9">
        <f>$K$1*12/B50*B62</f>
        <v>1290430.1433811269</v>
      </c>
      <c r="G6" s="9">
        <f>SUM(C50:C61)*B62</f>
        <v>1276250.5570836389</v>
      </c>
      <c r="H6" s="9">
        <f t="shared" si="0"/>
        <v>14179.586297488073</v>
      </c>
    </row>
    <row r="7" spans="1:11" x14ac:dyDescent="0.7">
      <c r="A7" s="5">
        <v>32295</v>
      </c>
      <c r="B7" s="1">
        <v>270.95</v>
      </c>
      <c r="C7" s="1">
        <f t="shared" si="1"/>
        <v>369.07178446207791</v>
      </c>
      <c r="E7" s="8">
        <v>1993</v>
      </c>
      <c r="F7" s="9">
        <f>$K$1*12/B62*B74</f>
        <v>1318837.2093023257</v>
      </c>
      <c r="G7" s="9">
        <f>SUM(C62:C73)*B74</f>
        <v>1256326.1232529236</v>
      </c>
      <c r="H7" s="9">
        <f t="shared" si="0"/>
        <v>62511.086049402133</v>
      </c>
    </row>
    <row r="8" spans="1:11" x14ac:dyDescent="0.7">
      <c r="A8" s="5">
        <v>32325</v>
      </c>
      <c r="B8" s="1">
        <v>276.86</v>
      </c>
      <c r="C8" s="1">
        <f t="shared" si="1"/>
        <v>361.19338293722456</v>
      </c>
      <c r="E8" s="8">
        <v>1994</v>
      </c>
      <c r="F8" s="9">
        <f>$K$1*12/B74*B86</f>
        <v>1217816.9634985011</v>
      </c>
      <c r="G8" s="9">
        <f>SUM(C74:C85)*B86</f>
        <v>1217807.4256821892</v>
      </c>
      <c r="H8" s="9">
        <f t="shared" si="0"/>
        <v>9.5378163119312376</v>
      </c>
    </row>
    <row r="9" spans="1:11" x14ac:dyDescent="0.7">
      <c r="A9" s="5">
        <v>32356</v>
      </c>
      <c r="B9" s="1">
        <v>277.76</v>
      </c>
      <c r="C9" s="1">
        <f t="shared" si="1"/>
        <v>360.02304147465441</v>
      </c>
      <c r="E9" s="8">
        <v>1995</v>
      </c>
      <c r="F9" s="9">
        <f>$K$1*12/B86*B98</f>
        <v>1664345.2877397833</v>
      </c>
      <c r="G9" s="9">
        <f>SUM(C86:C97)*B98</f>
        <v>1425598.0099020954</v>
      </c>
      <c r="H9" s="9">
        <f t="shared" si="0"/>
        <v>238747.27783768787</v>
      </c>
    </row>
    <row r="10" spans="1:11" x14ac:dyDescent="0.7">
      <c r="A10" s="5">
        <v>32387</v>
      </c>
      <c r="B10" s="1">
        <v>264.85000000000002</v>
      </c>
      <c r="C10" s="1">
        <f t="shared" si="1"/>
        <v>377.57221068529356</v>
      </c>
      <c r="E10" s="8">
        <v>1996</v>
      </c>
      <c r="F10" s="9">
        <f>$K$1*12/B98*B110</f>
        <v>1456816.4165267718</v>
      </c>
      <c r="G10" s="9">
        <f>SUM(C98:C109)*B110</f>
        <v>1344848.1756830937</v>
      </c>
      <c r="H10" s="9">
        <f t="shared" si="0"/>
        <v>111968.24084367813</v>
      </c>
    </row>
    <row r="11" spans="1:11" x14ac:dyDescent="0.7">
      <c r="A11" s="5">
        <v>32419</v>
      </c>
      <c r="B11" s="1">
        <v>279.08999999999997</v>
      </c>
      <c r="C11" s="1">
        <f t="shared" si="1"/>
        <v>358.30735605001973</v>
      </c>
      <c r="E11" s="8">
        <v>1997</v>
      </c>
      <c r="F11" s="9">
        <f>$K$1*12/B110*B122</f>
        <v>1616065.2185129768</v>
      </c>
      <c r="G11" s="9">
        <f>SUM(C110:C121)*B122</f>
        <v>1381678.9264085458</v>
      </c>
      <c r="H11" s="9">
        <f t="shared" si="0"/>
        <v>234386.29210443096</v>
      </c>
    </row>
    <row r="12" spans="1:11" x14ac:dyDescent="0.7">
      <c r="A12" s="5">
        <v>32448</v>
      </c>
      <c r="B12" s="1">
        <v>287.51</v>
      </c>
      <c r="C12" s="1">
        <f t="shared" si="1"/>
        <v>347.81398907864076</v>
      </c>
      <c r="E12" s="8">
        <v>1998</v>
      </c>
      <c r="F12" s="9">
        <f>$K$1*12/B122*B134</f>
        <v>1534224.2383375224</v>
      </c>
      <c r="G12" s="9">
        <f>SUM(C122:C133)*B134</f>
        <v>1390599.6624562936</v>
      </c>
      <c r="H12" s="9">
        <f t="shared" si="0"/>
        <v>143624.57588122878</v>
      </c>
    </row>
    <row r="13" spans="1:11" x14ac:dyDescent="0.7">
      <c r="A13" s="5">
        <v>32478</v>
      </c>
      <c r="B13" s="1">
        <v>281.95</v>
      </c>
      <c r="C13" s="1">
        <f t="shared" si="1"/>
        <v>354.67281432878173</v>
      </c>
      <c r="E13" s="8">
        <v>1999</v>
      </c>
      <c r="F13" s="9">
        <f>$K$1*12/B134*B146</f>
        <v>1439918.011171577</v>
      </c>
      <c r="G13" s="9">
        <f>SUM(C134:C145)*B146</f>
        <v>1341429.3743361454</v>
      </c>
      <c r="H13" s="9">
        <f t="shared" si="0"/>
        <v>98488.63683543168</v>
      </c>
    </row>
    <row r="14" spans="1:11" x14ac:dyDescent="0.7">
      <c r="A14" s="5">
        <v>32511</v>
      </c>
      <c r="B14" s="1">
        <v>285.64999999999998</v>
      </c>
      <c r="C14" s="1">
        <f t="shared" si="1"/>
        <v>350.07876772273767</v>
      </c>
      <c r="E14" s="8">
        <v>2000</v>
      </c>
      <c r="F14" s="9">
        <f>$K$1*12/B146*B158</f>
        <v>1070386.7419872035</v>
      </c>
      <c r="G14" s="9">
        <f>SUM(C146:C157)*B158</f>
        <v>1078254.3326707806</v>
      </c>
      <c r="H14" s="9">
        <f t="shared" si="0"/>
        <v>-7867.5906835771166</v>
      </c>
    </row>
    <row r="15" spans="1:11" x14ac:dyDescent="0.7">
      <c r="A15" s="5">
        <v>32540</v>
      </c>
      <c r="B15" s="1">
        <v>308.86</v>
      </c>
      <c r="C15" s="1">
        <f t="shared" si="1"/>
        <v>323.77128796218352</v>
      </c>
      <c r="E15" s="8">
        <v>2001</v>
      </c>
      <c r="F15" s="9">
        <f>$K$1*12/B158*B170</f>
        <v>1094269.4276147068</v>
      </c>
      <c r="G15" s="9">
        <f>SUM(C158:C169)*B170</f>
        <v>1169317.0201819707</v>
      </c>
      <c r="H15" s="9">
        <f t="shared" si="0"/>
        <v>-75047.59256726387</v>
      </c>
    </row>
    <row r="16" spans="1:11" x14ac:dyDescent="0.7">
      <c r="A16" s="5">
        <v>32568</v>
      </c>
      <c r="B16" s="1">
        <v>299.77</v>
      </c>
      <c r="C16" s="1">
        <f t="shared" si="1"/>
        <v>333.58908496513999</v>
      </c>
      <c r="E16" s="8">
        <v>2002</v>
      </c>
      <c r="F16" s="9">
        <f>$K$1*12/B170*B182</f>
        <v>960266.74690361135</v>
      </c>
      <c r="G16" s="9">
        <f>SUM(C170:C181)*B182</f>
        <v>1105951.5351325425</v>
      </c>
      <c r="H16" s="9">
        <f t="shared" si="0"/>
        <v>-145684.78822893114</v>
      </c>
    </row>
    <row r="17" spans="1:8" x14ac:dyDescent="0.7">
      <c r="A17" s="5">
        <v>32601</v>
      </c>
      <c r="B17" s="1">
        <v>310.20999999999998</v>
      </c>
      <c r="C17" s="1">
        <f t="shared" si="1"/>
        <v>322.36227071983495</v>
      </c>
      <c r="E17" s="8">
        <v>2003</v>
      </c>
      <c r="F17" s="9">
        <f>$K$1*12/B182*B194</f>
        <v>1489951.4261378024</v>
      </c>
      <c r="G17" s="9">
        <f>SUM(C182:C193)*B194</f>
        <v>1414283.0044376322</v>
      </c>
      <c r="H17" s="9">
        <f t="shared" si="0"/>
        <v>75668.421700170264</v>
      </c>
    </row>
    <row r="18" spans="1:8" x14ac:dyDescent="0.7">
      <c r="A18" s="5">
        <v>32629</v>
      </c>
      <c r="B18" s="1">
        <v>324.11</v>
      </c>
      <c r="C18" s="1">
        <f t="shared" si="1"/>
        <v>308.53722501619819</v>
      </c>
      <c r="E18" s="8">
        <v>2004</v>
      </c>
      <c r="F18" s="9">
        <f>$K$1*12/B194*B206</f>
        <v>1323786.0387503477</v>
      </c>
      <c r="G18" s="9">
        <f>SUM(C194:C205)*B206</f>
        <v>1288870.7623692777</v>
      </c>
      <c r="H18" s="9">
        <f t="shared" si="0"/>
        <v>34915.276381070027</v>
      </c>
    </row>
    <row r="19" spans="1:8" x14ac:dyDescent="0.7">
      <c r="A19" s="5">
        <v>32660</v>
      </c>
      <c r="B19" s="1">
        <v>339.25</v>
      </c>
      <c r="C19" s="1">
        <f t="shared" si="1"/>
        <v>294.76787030213706</v>
      </c>
      <c r="E19" s="8">
        <v>2005</v>
      </c>
      <c r="F19" s="9">
        <f>$K$1*12/B206*B218</f>
        <v>1290086.052348512</v>
      </c>
      <c r="G19" s="9">
        <f>SUM(C206:C217)*B218</f>
        <v>1274985.9834385542</v>
      </c>
      <c r="H19" s="9">
        <f t="shared" si="0"/>
        <v>15100.068909957772</v>
      </c>
    </row>
    <row r="20" spans="1:8" x14ac:dyDescent="0.7">
      <c r="A20" s="5">
        <v>32692</v>
      </c>
      <c r="B20" s="1">
        <v>337.19</v>
      </c>
      <c r="C20" s="1">
        <f t="shared" si="1"/>
        <v>296.56870013938732</v>
      </c>
      <c r="E20" s="8">
        <v>2006</v>
      </c>
      <c r="F20" s="9">
        <f>$K$1*12/B218*B230</f>
        <v>1365689.7486138325</v>
      </c>
      <c r="G20" s="9">
        <f>SUM(C218:C229)*B230</f>
        <v>1315298.2682093324</v>
      </c>
      <c r="H20" s="9">
        <f t="shared" si="0"/>
        <v>50391.480404500151</v>
      </c>
    </row>
    <row r="21" spans="1:8" x14ac:dyDescent="0.7">
      <c r="A21" s="5">
        <v>32721</v>
      </c>
      <c r="B21" s="1">
        <v>363.77</v>
      </c>
      <c r="C21" s="1">
        <f t="shared" si="1"/>
        <v>274.89897462682467</v>
      </c>
      <c r="E21" s="8">
        <v>2007</v>
      </c>
      <c r="F21" s="9">
        <f>$K$1*12/B230*B242</f>
        <v>1249172.1308472836</v>
      </c>
      <c r="G21" s="9">
        <f>SUM(C230:C241)*B242</f>
        <v>1190205.0031340986</v>
      </c>
      <c r="H21" s="9">
        <f t="shared" si="0"/>
        <v>58967.127713185037</v>
      </c>
    </row>
    <row r="22" spans="1:8" x14ac:dyDescent="0.7">
      <c r="A22" s="5">
        <v>32752</v>
      </c>
      <c r="B22" s="1">
        <v>375.78</v>
      </c>
      <c r="C22" s="1">
        <f t="shared" si="1"/>
        <v>266.11315131193783</v>
      </c>
      <c r="E22" s="8">
        <v>2008</v>
      </c>
      <c r="F22" s="9">
        <f>$K$1*12/B242*B254</f>
        <v>791324.0462565046</v>
      </c>
      <c r="G22" s="9">
        <f>SUM(C242:C253)*B254</f>
        <v>924998.09767664084</v>
      </c>
      <c r="H22" s="9">
        <f t="shared" si="0"/>
        <v>-133674.05142013624</v>
      </c>
    </row>
    <row r="23" spans="1:8" x14ac:dyDescent="0.7">
      <c r="A23" s="5">
        <v>32783</v>
      </c>
      <c r="B23" s="1">
        <v>373.59</v>
      </c>
      <c r="C23" s="1">
        <f t="shared" si="1"/>
        <v>267.67311758880055</v>
      </c>
      <c r="E23" s="8">
        <v>2009</v>
      </c>
      <c r="F23" s="9">
        <f>$K$1*12/B254*B266</f>
        <v>1494474.9428016834</v>
      </c>
      <c r="G23" s="9">
        <f>SUM(C254:C265)*B266</f>
        <v>1498769.7858754175</v>
      </c>
      <c r="H23" s="9">
        <f t="shared" si="0"/>
        <v>-4294.8430737340823</v>
      </c>
    </row>
    <row r="24" spans="1:8" x14ac:dyDescent="0.7">
      <c r="A24" s="5">
        <v>32813</v>
      </c>
      <c r="B24" s="1">
        <v>364.01</v>
      </c>
      <c r="C24" s="1">
        <f t="shared" si="1"/>
        <v>274.71772753495782</v>
      </c>
      <c r="E24" s="8">
        <v>2010</v>
      </c>
      <c r="F24" s="9">
        <f>$K$1*12/B266*B278</f>
        <v>1374331.8372200145</v>
      </c>
      <c r="G24" s="9">
        <f>SUM(C266:C277)*B278</f>
        <v>1369025.3630636206</v>
      </c>
      <c r="H24" s="9">
        <f t="shared" si="0"/>
        <v>5306.4741563939024</v>
      </c>
    </row>
    <row r="25" spans="1:8" x14ac:dyDescent="0.7">
      <c r="A25" s="5">
        <v>32843</v>
      </c>
      <c r="B25" s="1">
        <v>375.52</v>
      </c>
      <c r="C25" s="1">
        <f t="shared" si="1"/>
        <v>266.29740093736689</v>
      </c>
      <c r="E25" s="8">
        <v>2011</v>
      </c>
      <c r="F25" s="9">
        <f>$K$1*12/B278*B290</f>
        <v>1230360.5668054062</v>
      </c>
      <c r="G25" s="9">
        <f>SUM(C278:C289)*B290</f>
        <v>1221162.1632753948</v>
      </c>
      <c r="H25" s="9">
        <f t="shared" si="0"/>
        <v>9198.4035300114192</v>
      </c>
    </row>
    <row r="26" spans="1:8" x14ac:dyDescent="0.7">
      <c r="A26" s="5">
        <v>32875</v>
      </c>
      <c r="B26" s="1">
        <v>386.16</v>
      </c>
      <c r="C26" s="1">
        <f t="shared" si="1"/>
        <v>258.96001657344107</v>
      </c>
      <c r="E26" s="8">
        <v>2012</v>
      </c>
      <c r="F26" s="9">
        <f>$K$1*12/B290*B302</f>
        <v>1405883.9627805145</v>
      </c>
      <c r="G26" s="9">
        <f>SUM(C290:C301)*B302</f>
        <v>1294736.6542742217</v>
      </c>
      <c r="H26" s="9">
        <f t="shared" si="0"/>
        <v>111147.30850629276</v>
      </c>
    </row>
    <row r="27" spans="1:8" x14ac:dyDescent="0.7">
      <c r="A27" s="5">
        <v>32905</v>
      </c>
      <c r="B27" s="1">
        <v>353.68</v>
      </c>
      <c r="C27" s="1">
        <f t="shared" si="1"/>
        <v>282.74146120787151</v>
      </c>
      <c r="E27" s="8">
        <v>2013</v>
      </c>
      <c r="F27" s="9">
        <f>$K$1*12/B302*B314</f>
        <v>1535507.5820988494</v>
      </c>
      <c r="G27" s="9">
        <f>SUM(C302:C313)*B314</f>
        <v>1374568.2944377696</v>
      </c>
      <c r="H27" s="9">
        <f t="shared" si="0"/>
        <v>160939.28766107978</v>
      </c>
    </row>
    <row r="28" spans="1:8" x14ac:dyDescent="0.7">
      <c r="A28" s="5">
        <v>32933</v>
      </c>
      <c r="B28" s="1">
        <v>359.46</v>
      </c>
      <c r="C28" s="1">
        <f t="shared" si="1"/>
        <v>278.1950703833528</v>
      </c>
      <c r="E28" s="8">
        <v>2014</v>
      </c>
      <c r="F28" s="9">
        <f>$K$1*12/B314*B326</f>
        <v>1375978.8723609466</v>
      </c>
      <c r="G28" s="9">
        <f>SUM(C314:C325)*B326</f>
        <v>1304355.3894603457</v>
      </c>
      <c r="H28" s="9">
        <f t="shared" si="0"/>
        <v>71623.48290060088</v>
      </c>
    </row>
    <row r="29" spans="1:8" x14ac:dyDescent="0.7">
      <c r="A29" s="5">
        <v>32965</v>
      </c>
      <c r="B29" s="1">
        <v>366.72</v>
      </c>
      <c r="C29" s="1">
        <f t="shared" si="1"/>
        <v>272.68760907504361</v>
      </c>
      <c r="E29" s="8">
        <v>2015</v>
      </c>
      <c r="F29" s="9">
        <f>$K$1*12/B326*B338</f>
        <v>1198506.6389292802</v>
      </c>
      <c r="G29" s="9">
        <f>SUM(C326:C337)*B338</f>
        <v>1188966.3271960448</v>
      </c>
      <c r="H29" s="9">
        <f t="shared" si="0"/>
        <v>9540.3117332353722</v>
      </c>
    </row>
    <row r="30" spans="1:8" x14ac:dyDescent="0.7">
      <c r="A30" s="5">
        <v>32994</v>
      </c>
      <c r="B30" s="1">
        <v>360.48</v>
      </c>
      <c r="C30" s="1">
        <f t="shared" si="1"/>
        <v>277.40790057700843</v>
      </c>
      <c r="E30" s="8">
        <v>2016</v>
      </c>
      <c r="F30" s="9">
        <f>$K$1*12/B338*B350</f>
        <v>1375693.346687956</v>
      </c>
      <c r="G30" s="9">
        <f>SUM(C338:C349)*B350</f>
        <v>1313273.4741675488</v>
      </c>
      <c r="H30" s="9">
        <f t="shared" si="0"/>
        <v>62419.872520407196</v>
      </c>
    </row>
    <row r="31" spans="1:8" x14ac:dyDescent="0.7">
      <c r="A31" s="5">
        <v>33025</v>
      </c>
      <c r="B31" s="1">
        <v>395.94</v>
      </c>
      <c r="C31" s="1">
        <f t="shared" si="1"/>
        <v>252.56351972521088</v>
      </c>
      <c r="E31" s="8">
        <v>2017</v>
      </c>
      <c r="F31" s="9">
        <f>$K$1*12/B350*B362</f>
        <v>1461742.5401151311</v>
      </c>
      <c r="G31" s="9">
        <f>SUM(C350:C361)*B362</f>
        <v>1344955.9744028815</v>
      </c>
      <c r="H31" s="9">
        <f t="shared" si="0"/>
        <v>116786.5657122496</v>
      </c>
    </row>
    <row r="32" spans="1:8" x14ac:dyDescent="0.7">
      <c r="A32" s="5">
        <v>33056</v>
      </c>
      <c r="B32" s="1">
        <v>392.81</v>
      </c>
      <c r="C32" s="1">
        <f t="shared" si="1"/>
        <v>254.57600366589446</v>
      </c>
      <c r="E32" s="8">
        <v>2018</v>
      </c>
      <c r="F32" s="9">
        <f>$K$1*12/B362*B374</f>
        <v>1139336.5650231724</v>
      </c>
      <c r="G32" s="9">
        <f>SUM(C362:C373)*B374</f>
        <v>1106722.3021833091</v>
      </c>
      <c r="H32" s="9">
        <f t="shared" si="0"/>
        <v>32614.26283986331</v>
      </c>
    </row>
    <row r="33" spans="1:8" x14ac:dyDescent="0.7">
      <c r="A33" s="5">
        <v>33086</v>
      </c>
      <c r="B33" s="1">
        <v>389.22</v>
      </c>
      <c r="C33" s="1">
        <f t="shared" si="1"/>
        <v>256.92410461949538</v>
      </c>
      <c r="E33" s="8">
        <v>2019</v>
      </c>
      <c r="F33" s="9">
        <f>$K$1*12/B374*B386</f>
        <v>1589230.0663652977</v>
      </c>
      <c r="G33" s="9">
        <f>SUM(C374:C385)*B386</f>
        <v>1379500.4978778984</v>
      </c>
      <c r="H33" s="9">
        <f t="shared" si="0"/>
        <v>209729.56848739926</v>
      </c>
    </row>
    <row r="34" spans="1:8" x14ac:dyDescent="0.7">
      <c r="A34" s="5">
        <v>33120</v>
      </c>
      <c r="B34" s="1">
        <v>355.32</v>
      </c>
      <c r="C34" s="1">
        <f t="shared" si="1"/>
        <v>281.43645164921759</v>
      </c>
      <c r="E34" s="8">
        <v>2020</v>
      </c>
      <c r="F34" s="9">
        <f>$K$1*12/B386*B398</f>
        <v>1388095.2416976711</v>
      </c>
      <c r="G34" s="9">
        <f>SUM(C386:C397)*B398</f>
        <v>1421109.740424606</v>
      </c>
      <c r="H34" s="9">
        <f t="shared" si="0"/>
        <v>-33014.498726934893</v>
      </c>
    </row>
    <row r="35" spans="1:8" x14ac:dyDescent="0.7">
      <c r="A35" s="5">
        <v>33147</v>
      </c>
      <c r="B35" s="1">
        <v>347.3</v>
      </c>
      <c r="C35" s="1">
        <f t="shared" si="1"/>
        <v>287.93550244745177</v>
      </c>
      <c r="E35" s="8">
        <v>2021</v>
      </c>
      <c r="F35" s="9">
        <f>$K$1*12/B398*B410</f>
        <v>1577510.2775964746</v>
      </c>
      <c r="G35" s="9">
        <f>SUM(C398:C409)*B410</f>
        <v>1385104.7417258597</v>
      </c>
      <c r="H35" s="9">
        <f t="shared" si="0"/>
        <v>192405.53587061493</v>
      </c>
    </row>
    <row r="36" spans="1:8" x14ac:dyDescent="0.7">
      <c r="A36" s="5">
        <v>33178</v>
      </c>
      <c r="B36" s="1">
        <v>339.35</v>
      </c>
      <c r="C36" s="1">
        <f t="shared" si="1"/>
        <v>294.68100780904666</v>
      </c>
      <c r="E36" s="8">
        <v>2022</v>
      </c>
      <c r="F36" s="9">
        <f>$K$1*12/B410*B422</f>
        <v>972569.27826824982</v>
      </c>
      <c r="G36" s="9">
        <f>SUM(C410:C421)*B422</f>
        <v>1118308.1084162849</v>
      </c>
      <c r="H36" s="9">
        <f t="shared" si="0"/>
        <v>-145738.83014803508</v>
      </c>
    </row>
    <row r="37" spans="1:8" x14ac:dyDescent="0.7">
      <c r="A37" s="5">
        <v>33210</v>
      </c>
      <c r="B37" s="1">
        <v>360</v>
      </c>
      <c r="C37" s="1">
        <f t="shared" si="1"/>
        <v>277.77777777777777</v>
      </c>
      <c r="E37" s="8">
        <v>2023</v>
      </c>
      <c r="F37" s="9">
        <f>$K$1*12/B422*B434</f>
        <v>1512918.3853859752</v>
      </c>
      <c r="G37" s="9">
        <f>SUM(C422:C433)*B434</f>
        <v>1353413.0719841889</v>
      </c>
      <c r="H37" s="9">
        <f t="shared" si="0"/>
        <v>159505.31340178638</v>
      </c>
    </row>
    <row r="38" spans="1:8" x14ac:dyDescent="0.7">
      <c r="A38" s="5">
        <v>33240</v>
      </c>
      <c r="B38" s="1">
        <v>363.44</v>
      </c>
      <c r="C38" s="1">
        <f t="shared" si="1"/>
        <v>275.14858023332602</v>
      </c>
      <c r="E38" s="8">
        <v>2024</v>
      </c>
      <c r="F38" s="9">
        <f>$K$1*12/B434*B437</f>
        <v>1331500.3666128188</v>
      </c>
      <c r="G38" s="9">
        <f>SUM(C434:C436)*B437</f>
        <v>1281239.2815773576</v>
      </c>
      <c r="H38" s="9">
        <f t="shared" si="0"/>
        <v>50261.085035461234</v>
      </c>
    </row>
    <row r="39" spans="1:8" x14ac:dyDescent="0.7">
      <c r="A39" s="5">
        <v>33270</v>
      </c>
      <c r="B39" s="1">
        <v>382.68</v>
      </c>
      <c r="C39" s="1">
        <f t="shared" si="1"/>
        <v>261.3149367617853</v>
      </c>
    </row>
    <row r="40" spans="1:8" x14ac:dyDescent="0.7">
      <c r="A40" s="5">
        <v>33298</v>
      </c>
      <c r="B40" s="1">
        <v>414.92</v>
      </c>
      <c r="C40" s="1">
        <f t="shared" si="1"/>
        <v>241.01031524149232</v>
      </c>
      <c r="G40" s="10" t="s">
        <v>8</v>
      </c>
      <c r="H40" s="10">
        <f>AVERAGE(H2:H38)</f>
        <v>60891.269926190827</v>
      </c>
    </row>
    <row r="41" spans="1:8" x14ac:dyDescent="0.7">
      <c r="A41" s="5">
        <v>33329</v>
      </c>
      <c r="B41" s="1">
        <v>416.74</v>
      </c>
      <c r="C41" s="1">
        <f t="shared" si="1"/>
        <v>239.9577674329318</v>
      </c>
      <c r="G41" s="10" t="s">
        <v>9</v>
      </c>
      <c r="H41" s="10">
        <f>MAX(H2:H38)</f>
        <v>240025.3298057185</v>
      </c>
    </row>
    <row r="42" spans="1:8" x14ac:dyDescent="0.7">
      <c r="A42" s="5">
        <v>33359</v>
      </c>
      <c r="B42" s="1">
        <v>427.59</v>
      </c>
      <c r="C42" s="1">
        <f t="shared" si="1"/>
        <v>233.86889309852899</v>
      </c>
      <c r="G42" s="10" t="s">
        <v>10</v>
      </c>
      <c r="H42" s="10">
        <f>MIN(H2:H38)</f>
        <v>-145738.83014803508</v>
      </c>
    </row>
    <row r="43" spans="1:8" x14ac:dyDescent="0.7">
      <c r="A43" s="5">
        <v>33392</v>
      </c>
      <c r="B43" s="1">
        <v>438.38</v>
      </c>
      <c r="C43" s="1">
        <f t="shared" si="1"/>
        <v>228.11259637757198</v>
      </c>
      <c r="G43" s="10" t="s">
        <v>11</v>
      </c>
      <c r="H43" s="10">
        <f>COUNTIF(H2:H38,"&gt;0")</f>
        <v>29</v>
      </c>
    </row>
    <row r="44" spans="1:8" x14ac:dyDescent="0.7">
      <c r="A44" s="5">
        <v>33420</v>
      </c>
      <c r="B44" s="1">
        <v>427.73</v>
      </c>
      <c r="C44" s="1">
        <f t="shared" si="1"/>
        <v>233.79234563860379</v>
      </c>
      <c r="G44" s="10" t="s">
        <v>12</v>
      </c>
      <c r="H44" s="10">
        <f>COUNTIF(H2:H38,"&lt;0")</f>
        <v>8</v>
      </c>
    </row>
    <row r="45" spans="1:8" x14ac:dyDescent="0.7">
      <c r="A45" s="5">
        <v>33451</v>
      </c>
      <c r="B45" s="1">
        <v>438.89</v>
      </c>
      <c r="C45" s="1">
        <f t="shared" si="1"/>
        <v>227.84752443664701</v>
      </c>
    </row>
    <row r="46" spans="1:8" x14ac:dyDescent="0.7">
      <c r="A46" s="5">
        <v>33484</v>
      </c>
      <c r="B46" s="1">
        <v>446.39</v>
      </c>
      <c r="C46" s="1">
        <f t="shared" si="1"/>
        <v>224.01935527229554</v>
      </c>
    </row>
    <row r="47" spans="1:8" x14ac:dyDescent="0.7">
      <c r="A47" s="5">
        <v>33512</v>
      </c>
      <c r="B47" s="1">
        <v>444.08</v>
      </c>
      <c r="C47" s="1">
        <f t="shared" si="1"/>
        <v>225.18465141415962</v>
      </c>
    </row>
    <row r="48" spans="1:8" x14ac:dyDescent="0.7">
      <c r="A48" s="5">
        <v>33543</v>
      </c>
      <c r="B48" s="1">
        <v>447.2</v>
      </c>
      <c r="C48" s="1">
        <f t="shared" si="1"/>
        <v>223.61359570661898</v>
      </c>
    </row>
    <row r="49" spans="1:3" x14ac:dyDescent="0.7">
      <c r="A49" s="5">
        <v>33574</v>
      </c>
      <c r="B49" s="1">
        <v>437.67</v>
      </c>
      <c r="C49" s="1">
        <f t="shared" si="1"/>
        <v>228.48264674297985</v>
      </c>
    </row>
    <row r="50" spans="1:3" x14ac:dyDescent="0.7">
      <c r="A50" s="5">
        <v>33605</v>
      </c>
      <c r="B50" s="1">
        <v>479.84</v>
      </c>
      <c r="C50" s="1">
        <f t="shared" si="1"/>
        <v>208.40280093364456</v>
      </c>
    </row>
    <row r="51" spans="1:3" x14ac:dyDescent="0.7">
      <c r="A51" s="5">
        <v>33637</v>
      </c>
      <c r="B51" s="1">
        <v>471.68</v>
      </c>
      <c r="C51" s="1">
        <f t="shared" si="1"/>
        <v>212.00814111261872</v>
      </c>
    </row>
    <row r="52" spans="1:3" x14ac:dyDescent="0.7">
      <c r="A52" s="5">
        <v>33665</v>
      </c>
      <c r="B52" s="1">
        <v>476.66</v>
      </c>
      <c r="C52" s="1">
        <f t="shared" si="1"/>
        <v>209.79314396005537</v>
      </c>
    </row>
    <row r="53" spans="1:3" x14ac:dyDescent="0.7">
      <c r="A53" s="5">
        <v>33695</v>
      </c>
      <c r="B53" s="1">
        <v>468.16</v>
      </c>
      <c r="C53" s="1">
        <f t="shared" si="1"/>
        <v>213.60218728639779</v>
      </c>
    </row>
    <row r="54" spans="1:3" x14ac:dyDescent="0.7">
      <c r="A54" s="5">
        <v>33725</v>
      </c>
      <c r="B54" s="1">
        <v>478.45</v>
      </c>
      <c r="C54" s="1">
        <f t="shared" si="1"/>
        <v>209.00825582610514</v>
      </c>
    </row>
    <row r="55" spans="1:3" x14ac:dyDescent="0.7">
      <c r="A55" s="5">
        <v>33756</v>
      </c>
      <c r="B55" s="1">
        <v>486.04</v>
      </c>
      <c r="C55" s="1">
        <f t="shared" si="1"/>
        <v>205.74438317833923</v>
      </c>
    </row>
    <row r="56" spans="1:3" x14ac:dyDescent="0.7">
      <c r="A56" s="6">
        <v>33786</v>
      </c>
      <c r="B56" s="1">
        <v>481.95</v>
      </c>
      <c r="C56" s="1">
        <f t="shared" si="1"/>
        <v>207.49040356883495</v>
      </c>
    </row>
    <row r="57" spans="1:3" x14ac:dyDescent="0.7">
      <c r="A57" s="5">
        <v>33819</v>
      </c>
      <c r="B57" s="1">
        <v>497.05</v>
      </c>
      <c r="C57" s="1">
        <f t="shared" si="1"/>
        <v>201.18700331958556</v>
      </c>
    </row>
    <row r="58" spans="1:3" x14ac:dyDescent="0.7">
      <c r="A58" s="5">
        <v>33848</v>
      </c>
      <c r="B58" s="1">
        <v>488.23</v>
      </c>
      <c r="C58" s="1">
        <f t="shared" si="1"/>
        <v>204.82149806443684</v>
      </c>
    </row>
    <row r="59" spans="1:3" x14ac:dyDescent="0.7">
      <c r="A59" s="5">
        <v>33878</v>
      </c>
      <c r="B59" s="1">
        <v>489.66</v>
      </c>
      <c r="C59" s="1">
        <f t="shared" si="1"/>
        <v>204.22333864314012</v>
      </c>
    </row>
    <row r="60" spans="1:3" x14ac:dyDescent="0.7">
      <c r="A60" s="5">
        <v>33910</v>
      </c>
      <c r="B60" s="1">
        <v>498.08</v>
      </c>
      <c r="C60" s="1">
        <f t="shared" si="1"/>
        <v>200.77096048827499</v>
      </c>
    </row>
    <row r="61" spans="1:3" x14ac:dyDescent="0.7">
      <c r="A61" s="5">
        <v>33939</v>
      </c>
      <c r="B61" s="1">
        <v>509.42</v>
      </c>
      <c r="C61" s="1">
        <f t="shared" si="1"/>
        <v>196.30167641631658</v>
      </c>
    </row>
    <row r="62" spans="1:3" x14ac:dyDescent="0.7">
      <c r="A62" s="5">
        <v>33973</v>
      </c>
      <c r="B62" s="1">
        <v>516</v>
      </c>
      <c r="C62" s="1">
        <f t="shared" si="1"/>
        <v>193.79844961240309</v>
      </c>
    </row>
    <row r="63" spans="1:3" x14ac:dyDescent="0.7">
      <c r="A63" s="5">
        <v>34001</v>
      </c>
      <c r="B63" s="1">
        <v>525.03</v>
      </c>
      <c r="C63" s="1">
        <f t="shared" si="1"/>
        <v>190.46530674437653</v>
      </c>
    </row>
    <row r="64" spans="1:3" x14ac:dyDescent="0.7">
      <c r="A64" s="5">
        <v>34029</v>
      </c>
      <c r="B64" s="1">
        <v>526.07000000000005</v>
      </c>
      <c r="C64" s="1">
        <f t="shared" si="1"/>
        <v>190.08877145627005</v>
      </c>
    </row>
    <row r="65" spans="1:3" x14ac:dyDescent="0.7">
      <c r="A65" s="5">
        <v>34060</v>
      </c>
      <c r="B65" s="1">
        <v>537.09</v>
      </c>
      <c r="C65" s="1">
        <f t="shared" si="1"/>
        <v>186.18853451004486</v>
      </c>
    </row>
    <row r="66" spans="1:3" x14ac:dyDescent="0.7">
      <c r="A66" s="5">
        <v>34092</v>
      </c>
      <c r="B66" s="1">
        <v>528.54999999999995</v>
      </c>
      <c r="C66" s="1">
        <f t="shared" si="1"/>
        <v>189.19685933213509</v>
      </c>
    </row>
    <row r="67" spans="1:3" x14ac:dyDescent="0.7">
      <c r="A67" s="5">
        <v>34121</v>
      </c>
      <c r="B67" s="1">
        <v>544.20000000000005</v>
      </c>
      <c r="C67" s="1">
        <f t="shared" ref="C67:C130" si="2">$K$1/B67</f>
        <v>183.75597206909222</v>
      </c>
    </row>
    <row r="68" spans="1:3" x14ac:dyDescent="0.7">
      <c r="A68" s="5">
        <v>34151</v>
      </c>
      <c r="B68" s="1">
        <v>539.55999999999995</v>
      </c>
      <c r="C68" s="1">
        <f t="shared" si="2"/>
        <v>185.33619986655796</v>
      </c>
    </row>
    <row r="69" spans="1:3" x14ac:dyDescent="0.7">
      <c r="A69" s="5">
        <v>34183</v>
      </c>
      <c r="B69" s="1">
        <v>541.75</v>
      </c>
      <c r="C69" s="1">
        <f t="shared" si="2"/>
        <v>184.58698661744347</v>
      </c>
    </row>
    <row r="70" spans="1:3" x14ac:dyDescent="0.7">
      <c r="A70" s="5">
        <v>34213</v>
      </c>
      <c r="B70" s="1">
        <v>559.20000000000005</v>
      </c>
      <c r="C70" s="1">
        <f t="shared" si="2"/>
        <v>178.82689556509297</v>
      </c>
    </row>
    <row r="71" spans="1:3" x14ac:dyDescent="0.7">
      <c r="A71" s="5">
        <v>34243</v>
      </c>
      <c r="B71" s="1">
        <v>558.24</v>
      </c>
      <c r="C71" s="1">
        <f t="shared" si="2"/>
        <v>179.13442247062196</v>
      </c>
    </row>
    <row r="72" spans="1:3" x14ac:dyDescent="0.7">
      <c r="A72" s="5">
        <v>34274</v>
      </c>
      <c r="B72" s="1">
        <v>568.49</v>
      </c>
      <c r="C72" s="1">
        <f t="shared" si="2"/>
        <v>175.90458935073616</v>
      </c>
    </row>
    <row r="73" spans="1:3" x14ac:dyDescent="0.7">
      <c r="A73" s="5">
        <v>34304</v>
      </c>
      <c r="B73" s="1">
        <v>561.58000000000004</v>
      </c>
      <c r="C73" s="1">
        <f t="shared" si="2"/>
        <v>178.06901955197833</v>
      </c>
    </row>
    <row r="74" spans="1:3" x14ac:dyDescent="0.7">
      <c r="A74" s="5">
        <v>34337</v>
      </c>
      <c r="B74" s="1">
        <v>567.1</v>
      </c>
      <c r="C74" s="1">
        <f t="shared" si="2"/>
        <v>176.33574325515781</v>
      </c>
    </row>
    <row r="75" spans="1:3" x14ac:dyDescent="0.7">
      <c r="A75" s="5">
        <v>34366</v>
      </c>
      <c r="B75" s="1">
        <v>585.27</v>
      </c>
      <c r="C75" s="1">
        <f t="shared" si="2"/>
        <v>170.86131187315257</v>
      </c>
    </row>
    <row r="76" spans="1:3" x14ac:dyDescent="0.7">
      <c r="A76" s="5">
        <v>34394</v>
      </c>
      <c r="B76" s="1">
        <v>568.33000000000004</v>
      </c>
      <c r="C76" s="1">
        <f t="shared" si="2"/>
        <v>175.95411116780741</v>
      </c>
    </row>
    <row r="77" spans="1:3" x14ac:dyDescent="0.7">
      <c r="A77" s="5">
        <v>34428</v>
      </c>
      <c r="B77" s="1">
        <v>538.37</v>
      </c>
      <c r="C77" s="1">
        <f t="shared" si="2"/>
        <v>185.74586251091256</v>
      </c>
    </row>
    <row r="78" spans="1:3" x14ac:dyDescent="0.7">
      <c r="A78" s="5">
        <v>34456</v>
      </c>
      <c r="B78" s="1">
        <v>556.44000000000005</v>
      </c>
      <c r="C78" s="1">
        <f t="shared" si="2"/>
        <v>179.71389547839837</v>
      </c>
    </row>
    <row r="79" spans="1:3" x14ac:dyDescent="0.7">
      <c r="A79" s="5">
        <v>34486</v>
      </c>
      <c r="B79" s="1">
        <v>564.19000000000005</v>
      </c>
      <c r="C79" s="1">
        <f t="shared" si="2"/>
        <v>177.2452542583172</v>
      </c>
    </row>
    <row r="80" spans="1:3" x14ac:dyDescent="0.7">
      <c r="A80" s="5">
        <v>34516</v>
      </c>
      <c r="B80" s="1">
        <v>551.47</v>
      </c>
      <c r="C80" s="1">
        <f t="shared" si="2"/>
        <v>181.33352675576185</v>
      </c>
    </row>
    <row r="81" spans="1:3" x14ac:dyDescent="0.7">
      <c r="A81" s="5">
        <v>34547</v>
      </c>
      <c r="B81" s="1">
        <v>570.54</v>
      </c>
      <c r="C81" s="1">
        <f t="shared" si="2"/>
        <v>175.27254881340485</v>
      </c>
    </row>
    <row r="82" spans="1:3" x14ac:dyDescent="0.7">
      <c r="A82" s="5">
        <v>34578</v>
      </c>
      <c r="B82" s="1">
        <v>587.45000000000005</v>
      </c>
      <c r="C82" s="1">
        <f t="shared" si="2"/>
        <v>170.22725338326666</v>
      </c>
    </row>
    <row r="83" spans="1:3" x14ac:dyDescent="0.7">
      <c r="A83" s="5">
        <v>34610</v>
      </c>
      <c r="B83" s="1">
        <v>574.82000000000005</v>
      </c>
      <c r="C83" s="1">
        <f t="shared" si="2"/>
        <v>173.96750287046379</v>
      </c>
    </row>
    <row r="84" spans="1:3" x14ac:dyDescent="0.7">
      <c r="A84" s="5">
        <v>34639</v>
      </c>
      <c r="B84" s="1">
        <v>583.98</v>
      </c>
      <c r="C84" s="1">
        <f t="shared" si="2"/>
        <v>171.23874105277577</v>
      </c>
    </row>
    <row r="85" spans="1:3" x14ac:dyDescent="0.7">
      <c r="A85" s="6">
        <v>34669</v>
      </c>
      <c r="B85" s="1">
        <v>561.42999999999995</v>
      </c>
      <c r="C85" s="1">
        <f t="shared" si="2"/>
        <v>178.11659512316763</v>
      </c>
    </row>
    <row r="86" spans="1:3" x14ac:dyDescent="0.7">
      <c r="A86" s="5">
        <v>34702</v>
      </c>
      <c r="B86" s="1">
        <v>575.52</v>
      </c>
      <c r="C86" s="1">
        <f t="shared" si="2"/>
        <v>173.75590770086183</v>
      </c>
    </row>
    <row r="87" spans="1:3" x14ac:dyDescent="0.7">
      <c r="A87" s="5">
        <v>34731</v>
      </c>
      <c r="B87" s="1">
        <v>590.65</v>
      </c>
      <c r="C87" s="1">
        <f t="shared" si="2"/>
        <v>169.30500296283756</v>
      </c>
    </row>
    <row r="88" spans="1:3" x14ac:dyDescent="0.7">
      <c r="A88" s="5">
        <v>34759</v>
      </c>
      <c r="B88" s="1">
        <v>611.64</v>
      </c>
      <c r="C88" s="1">
        <f t="shared" si="2"/>
        <v>163.49486626119941</v>
      </c>
    </row>
    <row r="89" spans="1:3" x14ac:dyDescent="0.7">
      <c r="A89" s="5">
        <v>34792</v>
      </c>
      <c r="B89" s="1">
        <v>633.33000000000004</v>
      </c>
      <c r="C89" s="1">
        <f t="shared" si="2"/>
        <v>157.89556787140984</v>
      </c>
    </row>
    <row r="90" spans="1:3" x14ac:dyDescent="0.7">
      <c r="A90" s="5">
        <v>34820</v>
      </c>
      <c r="B90" s="1">
        <v>649.95000000000005</v>
      </c>
      <c r="C90" s="1">
        <f t="shared" si="2"/>
        <v>153.85798907608276</v>
      </c>
    </row>
    <row r="91" spans="1:3" x14ac:dyDescent="0.7">
      <c r="A91" s="5">
        <v>34851</v>
      </c>
      <c r="B91" s="1">
        <v>676.53</v>
      </c>
      <c r="C91" s="1">
        <f t="shared" si="2"/>
        <v>147.81310510989906</v>
      </c>
    </row>
    <row r="92" spans="1:3" x14ac:dyDescent="0.7">
      <c r="A92" s="5">
        <v>34883</v>
      </c>
      <c r="B92" s="1">
        <v>695.08</v>
      </c>
      <c r="C92" s="1">
        <f t="shared" si="2"/>
        <v>143.86833170282557</v>
      </c>
    </row>
    <row r="93" spans="1:3" x14ac:dyDescent="0.7">
      <c r="A93" s="5">
        <v>34912</v>
      </c>
      <c r="B93" s="1">
        <v>711.95</v>
      </c>
      <c r="C93" s="1">
        <f t="shared" si="2"/>
        <v>140.45930191726947</v>
      </c>
    </row>
    <row r="94" spans="1:3" x14ac:dyDescent="0.7">
      <c r="A94" s="5">
        <v>34943</v>
      </c>
      <c r="B94" s="1">
        <v>719.34</v>
      </c>
      <c r="C94" s="1">
        <f t="shared" si="2"/>
        <v>139.01632051602857</v>
      </c>
    </row>
    <row r="95" spans="1:3" x14ac:dyDescent="0.7">
      <c r="A95" s="5">
        <v>34974</v>
      </c>
      <c r="B95" s="1">
        <v>743.65</v>
      </c>
      <c r="C95" s="1">
        <f t="shared" si="2"/>
        <v>134.47186176292612</v>
      </c>
    </row>
    <row r="96" spans="1:3" x14ac:dyDescent="0.7">
      <c r="A96" s="5">
        <v>35004</v>
      </c>
      <c r="B96" s="1">
        <v>748.01</v>
      </c>
      <c r="C96" s="1">
        <f t="shared" si="2"/>
        <v>133.68805229876605</v>
      </c>
    </row>
    <row r="97" spans="1:3" x14ac:dyDescent="0.7">
      <c r="A97" s="6">
        <v>35034</v>
      </c>
      <c r="B97" s="1">
        <v>779.15</v>
      </c>
      <c r="C97" s="1">
        <f t="shared" si="2"/>
        <v>128.34499133671309</v>
      </c>
    </row>
    <row r="98" spans="1:3" x14ac:dyDescent="0.7">
      <c r="A98" s="5">
        <v>35066</v>
      </c>
      <c r="B98" s="1">
        <v>798.22</v>
      </c>
      <c r="C98" s="1">
        <f t="shared" si="2"/>
        <v>125.278745208088</v>
      </c>
    </row>
    <row r="99" spans="1:3" x14ac:dyDescent="0.7">
      <c r="A99" s="5">
        <v>35096</v>
      </c>
      <c r="B99" s="1">
        <v>822.3</v>
      </c>
      <c r="C99" s="1">
        <f t="shared" si="2"/>
        <v>121.61011796181442</v>
      </c>
    </row>
    <row r="100" spans="1:3" x14ac:dyDescent="0.7">
      <c r="A100" s="5">
        <v>35125</v>
      </c>
      <c r="B100" s="1">
        <v>831.7</v>
      </c>
      <c r="C100" s="1">
        <f t="shared" si="2"/>
        <v>120.23566189731874</v>
      </c>
    </row>
    <row r="101" spans="1:3" x14ac:dyDescent="0.7">
      <c r="A101" s="5">
        <v>35156</v>
      </c>
      <c r="B101" s="1">
        <v>845.2</v>
      </c>
      <c r="C101" s="1">
        <f t="shared" si="2"/>
        <v>118.3151916706105</v>
      </c>
    </row>
    <row r="102" spans="1:3" x14ac:dyDescent="0.7">
      <c r="A102" s="5">
        <v>35186</v>
      </c>
      <c r="B102" s="1">
        <v>847.49</v>
      </c>
      <c r="C102" s="1">
        <f t="shared" si="2"/>
        <v>117.99549257218374</v>
      </c>
    </row>
    <row r="103" spans="1:3" x14ac:dyDescent="0.7">
      <c r="A103" s="5">
        <v>35219</v>
      </c>
      <c r="B103" s="1">
        <v>866.83</v>
      </c>
      <c r="C103" s="1">
        <f t="shared" si="2"/>
        <v>115.36287391991509</v>
      </c>
    </row>
    <row r="104" spans="1:3" x14ac:dyDescent="0.7">
      <c r="A104" s="5">
        <v>35247</v>
      </c>
      <c r="B104" s="1">
        <v>878.97</v>
      </c>
      <c r="C104" s="1">
        <f t="shared" si="2"/>
        <v>113.76952569484737</v>
      </c>
    </row>
    <row r="105" spans="1:3" x14ac:dyDescent="0.7">
      <c r="A105" s="5">
        <v>35278</v>
      </c>
      <c r="B105" s="1">
        <v>846.77</v>
      </c>
      <c r="C105" s="1">
        <f t="shared" si="2"/>
        <v>118.09582295074223</v>
      </c>
    </row>
    <row r="106" spans="1:3" x14ac:dyDescent="0.7">
      <c r="A106" s="5">
        <v>35311</v>
      </c>
      <c r="B106" s="1">
        <v>854.63</v>
      </c>
      <c r="C106" s="1">
        <f t="shared" si="2"/>
        <v>117.00970010413863</v>
      </c>
    </row>
    <row r="107" spans="1:3" x14ac:dyDescent="0.7">
      <c r="A107" s="5">
        <v>35339</v>
      </c>
      <c r="B107" s="1">
        <v>901.29</v>
      </c>
      <c r="C107" s="1">
        <f t="shared" si="2"/>
        <v>110.95207979673579</v>
      </c>
    </row>
    <row r="108" spans="1:3" x14ac:dyDescent="0.7">
      <c r="A108" s="5">
        <v>35370</v>
      </c>
      <c r="B108" s="1">
        <v>921.91</v>
      </c>
      <c r="C108" s="1">
        <f t="shared" si="2"/>
        <v>108.47045807074444</v>
      </c>
    </row>
    <row r="109" spans="1:3" x14ac:dyDescent="0.7">
      <c r="A109" s="5">
        <v>35401</v>
      </c>
      <c r="B109" s="1">
        <v>993</v>
      </c>
      <c r="C109" s="1">
        <f t="shared" si="2"/>
        <v>100.70493454179255</v>
      </c>
    </row>
    <row r="110" spans="1:3" x14ac:dyDescent="0.7">
      <c r="A110" s="5">
        <v>35432</v>
      </c>
      <c r="B110" s="1">
        <v>969.05</v>
      </c>
      <c r="C110" s="1">
        <f t="shared" si="2"/>
        <v>103.19384964656108</v>
      </c>
    </row>
    <row r="111" spans="1:3" x14ac:dyDescent="0.7">
      <c r="A111" s="5">
        <v>35464</v>
      </c>
      <c r="B111" s="1">
        <v>1035.5899999999999</v>
      </c>
      <c r="C111" s="1">
        <f t="shared" si="2"/>
        <v>96.563311735339283</v>
      </c>
    </row>
    <row r="112" spans="1:3" x14ac:dyDescent="0.7">
      <c r="A112" s="5">
        <v>35492</v>
      </c>
      <c r="B112" s="1">
        <v>1048.78</v>
      </c>
      <c r="C112" s="1">
        <f t="shared" si="2"/>
        <v>95.348881557619336</v>
      </c>
    </row>
    <row r="113" spans="1:3" x14ac:dyDescent="0.7">
      <c r="A113" s="5">
        <v>35521</v>
      </c>
      <c r="B113" s="1">
        <v>1003.33</v>
      </c>
      <c r="C113" s="1">
        <f t="shared" si="2"/>
        <v>99.668105209651856</v>
      </c>
    </row>
    <row r="114" spans="1:3" x14ac:dyDescent="0.7">
      <c r="A114" s="5">
        <v>35551</v>
      </c>
      <c r="B114" s="1">
        <v>1056.1300000000001</v>
      </c>
      <c r="C114" s="1">
        <f t="shared" si="2"/>
        <v>94.685313361044564</v>
      </c>
    </row>
    <row r="115" spans="1:3" x14ac:dyDescent="0.7">
      <c r="A115" s="5">
        <v>35583</v>
      </c>
      <c r="B115" s="1">
        <v>1121.69</v>
      </c>
      <c r="C115" s="1">
        <f t="shared" si="2"/>
        <v>89.151191505674475</v>
      </c>
    </row>
    <row r="116" spans="1:3" x14ac:dyDescent="0.7">
      <c r="A116" s="5">
        <v>35612</v>
      </c>
      <c r="B116" s="1">
        <v>1182.57</v>
      </c>
      <c r="C116" s="1">
        <f t="shared" si="2"/>
        <v>84.561590434392897</v>
      </c>
    </row>
    <row r="117" spans="1:3" x14ac:dyDescent="0.7">
      <c r="A117" s="5">
        <v>35643</v>
      </c>
      <c r="B117" s="1">
        <v>1258.5899999999999</v>
      </c>
      <c r="C117" s="1">
        <f t="shared" si="2"/>
        <v>79.453992165836382</v>
      </c>
    </row>
    <row r="118" spans="1:3" x14ac:dyDescent="0.7">
      <c r="A118" s="5">
        <v>35675</v>
      </c>
      <c r="B118" s="1">
        <v>1234.44</v>
      </c>
      <c r="C118" s="1">
        <f t="shared" si="2"/>
        <v>81.008392469459835</v>
      </c>
    </row>
    <row r="119" spans="1:3" x14ac:dyDescent="0.7">
      <c r="A119" s="5">
        <v>35704</v>
      </c>
      <c r="B119" s="1">
        <v>1273.51</v>
      </c>
      <c r="C119" s="1">
        <f t="shared" si="2"/>
        <v>78.523136842270574</v>
      </c>
    </row>
    <row r="120" spans="1:3" x14ac:dyDescent="0.7">
      <c r="A120" s="5">
        <v>35737</v>
      </c>
      <c r="B120" s="1">
        <v>1252.96</v>
      </c>
      <c r="C120" s="1">
        <f t="shared" si="2"/>
        <v>79.811007534159103</v>
      </c>
    </row>
    <row r="121" spans="1:3" x14ac:dyDescent="0.7">
      <c r="A121" s="6">
        <v>35765</v>
      </c>
      <c r="B121" s="1">
        <v>1302.82</v>
      </c>
      <c r="C121" s="1">
        <f t="shared" si="2"/>
        <v>76.756574200580289</v>
      </c>
    </row>
    <row r="122" spans="1:3" x14ac:dyDescent="0.7">
      <c r="A122" s="5">
        <v>35797</v>
      </c>
      <c r="B122" s="1">
        <v>1305.04</v>
      </c>
      <c r="C122" s="1">
        <f t="shared" si="2"/>
        <v>76.626003800649784</v>
      </c>
    </row>
    <row r="123" spans="1:3" x14ac:dyDescent="0.7">
      <c r="A123" s="5">
        <v>35828</v>
      </c>
      <c r="B123" s="1">
        <v>1341.32</v>
      </c>
      <c r="C123" s="1">
        <f t="shared" si="2"/>
        <v>74.553424984343778</v>
      </c>
    </row>
    <row r="124" spans="1:3" x14ac:dyDescent="0.7">
      <c r="A124" s="5">
        <v>35856</v>
      </c>
      <c r="B124" s="1">
        <v>1405.73</v>
      </c>
      <c r="C124" s="1">
        <f t="shared" si="2"/>
        <v>71.137416146770718</v>
      </c>
    </row>
    <row r="125" spans="1:3" x14ac:dyDescent="0.7">
      <c r="A125" s="5">
        <v>35886</v>
      </c>
      <c r="B125" s="1">
        <v>1488.7</v>
      </c>
      <c r="C125" s="1">
        <f t="shared" si="2"/>
        <v>67.172701014307776</v>
      </c>
    </row>
    <row r="126" spans="1:3" x14ac:dyDescent="0.7">
      <c r="A126" s="5">
        <v>35916</v>
      </c>
      <c r="B126" s="1">
        <v>1507.33</v>
      </c>
      <c r="C126" s="1">
        <f t="shared" si="2"/>
        <v>66.342473114712774</v>
      </c>
    </row>
    <row r="127" spans="1:3" x14ac:dyDescent="0.7">
      <c r="A127" s="5">
        <v>35947</v>
      </c>
      <c r="B127" s="1">
        <v>1469.46</v>
      </c>
      <c r="C127" s="1">
        <f t="shared" si="2"/>
        <v>68.052209655247509</v>
      </c>
    </row>
    <row r="128" spans="1:3" x14ac:dyDescent="0.7">
      <c r="A128" s="5">
        <v>35977</v>
      </c>
      <c r="B128" s="1">
        <v>1548.77</v>
      </c>
      <c r="C128" s="1">
        <f t="shared" si="2"/>
        <v>64.567366361693473</v>
      </c>
    </row>
    <row r="129" spans="1:3" x14ac:dyDescent="0.7">
      <c r="A129" s="5">
        <v>36010</v>
      </c>
      <c r="B129" s="1">
        <v>1501.53</v>
      </c>
      <c r="C129" s="1">
        <f t="shared" si="2"/>
        <v>66.598735955991557</v>
      </c>
    </row>
    <row r="130" spans="1:3" x14ac:dyDescent="0.7">
      <c r="A130" s="5">
        <v>36039</v>
      </c>
      <c r="B130" s="1">
        <v>1343.94</v>
      </c>
      <c r="C130" s="1">
        <f t="shared" si="2"/>
        <v>74.408083694212536</v>
      </c>
    </row>
    <row r="131" spans="1:3" x14ac:dyDescent="0.7">
      <c r="A131" s="5">
        <v>36069</v>
      </c>
      <c r="B131" s="1">
        <v>1335.36</v>
      </c>
      <c r="C131" s="1">
        <f t="shared" ref="C131:C194" si="3">$K$1/B131</f>
        <v>74.886173017014144</v>
      </c>
    </row>
    <row r="132" spans="1:3" x14ac:dyDescent="0.7">
      <c r="A132" s="5">
        <v>36101</v>
      </c>
      <c r="B132" s="1">
        <v>1506.31</v>
      </c>
      <c r="C132" s="1">
        <f t="shared" si="3"/>
        <v>66.387397016550381</v>
      </c>
    </row>
    <row r="133" spans="1:3" x14ac:dyDescent="0.7">
      <c r="A133" s="5">
        <v>36130</v>
      </c>
      <c r="B133" s="1">
        <v>1594.87</v>
      </c>
      <c r="C133" s="1">
        <f t="shared" si="3"/>
        <v>62.701035194091055</v>
      </c>
    </row>
    <row r="134" spans="1:3" x14ac:dyDescent="0.7">
      <c r="A134" s="5">
        <v>36164</v>
      </c>
      <c r="B134" s="1">
        <v>1668.52</v>
      </c>
      <c r="C134" s="1">
        <f t="shared" si="3"/>
        <v>59.933354110229423</v>
      </c>
    </row>
    <row r="135" spans="1:3" x14ac:dyDescent="0.7">
      <c r="A135" s="5">
        <v>36192</v>
      </c>
      <c r="B135" s="1">
        <v>1730.81</v>
      </c>
      <c r="C135" s="1">
        <f t="shared" si="3"/>
        <v>57.776416822181524</v>
      </c>
    </row>
    <row r="136" spans="1:3" x14ac:dyDescent="0.7">
      <c r="A136" s="5">
        <v>36220</v>
      </c>
      <c r="B136" s="1">
        <v>1682.86</v>
      </c>
      <c r="C136" s="1">
        <f t="shared" si="3"/>
        <v>59.422649537097563</v>
      </c>
    </row>
    <row r="137" spans="1:3" x14ac:dyDescent="0.7">
      <c r="A137" s="5">
        <v>36251</v>
      </c>
      <c r="B137" s="1">
        <v>1763.31</v>
      </c>
      <c r="C137" s="1">
        <f t="shared" si="3"/>
        <v>56.711525483323975</v>
      </c>
    </row>
    <row r="138" spans="1:3" x14ac:dyDescent="0.7">
      <c r="A138" s="5">
        <v>36283</v>
      </c>
      <c r="B138" s="1">
        <v>1847.63</v>
      </c>
      <c r="C138" s="1">
        <f t="shared" si="3"/>
        <v>54.123390505674834</v>
      </c>
    </row>
    <row r="139" spans="1:3" x14ac:dyDescent="0.7">
      <c r="A139" s="5">
        <v>36312</v>
      </c>
      <c r="B139" s="1">
        <v>1767.8</v>
      </c>
      <c r="C139" s="1">
        <f t="shared" si="3"/>
        <v>56.567485009616476</v>
      </c>
    </row>
    <row r="140" spans="1:3" x14ac:dyDescent="0.7">
      <c r="A140" s="5">
        <v>36342</v>
      </c>
      <c r="B140" s="1">
        <v>1888.15</v>
      </c>
      <c r="C140" s="1">
        <f t="shared" si="3"/>
        <v>52.961893917326478</v>
      </c>
    </row>
    <row r="141" spans="1:3" x14ac:dyDescent="0.7">
      <c r="A141" s="5">
        <v>36374</v>
      </c>
      <c r="B141" s="1">
        <v>1817.27</v>
      </c>
      <c r="C141" s="1">
        <f t="shared" si="3"/>
        <v>55.02759633956429</v>
      </c>
    </row>
    <row r="142" spans="1:3" x14ac:dyDescent="0.7">
      <c r="A142" s="5">
        <v>36404</v>
      </c>
      <c r="B142" s="1">
        <v>1824.2</v>
      </c>
      <c r="C142" s="1">
        <f t="shared" si="3"/>
        <v>54.818550597522197</v>
      </c>
    </row>
    <row r="143" spans="1:3" x14ac:dyDescent="0.7">
      <c r="A143" s="5">
        <v>36434</v>
      </c>
      <c r="B143" s="1">
        <v>1759.77</v>
      </c>
      <c r="C143" s="1">
        <f t="shared" si="3"/>
        <v>56.825607891940422</v>
      </c>
    </row>
    <row r="144" spans="1:3" x14ac:dyDescent="0.7">
      <c r="A144" s="5">
        <v>36465</v>
      </c>
      <c r="B144" s="1">
        <v>1858.86</v>
      </c>
      <c r="C144" s="1">
        <f t="shared" si="3"/>
        <v>53.796412855190816</v>
      </c>
    </row>
    <row r="145" spans="1:3" x14ac:dyDescent="0.7">
      <c r="A145" s="5">
        <v>36495</v>
      </c>
      <c r="B145" s="1">
        <v>1921.49</v>
      </c>
      <c r="C145" s="1">
        <f t="shared" si="3"/>
        <v>52.042945838906263</v>
      </c>
    </row>
    <row r="146" spans="1:3" x14ac:dyDescent="0.7">
      <c r="A146" s="5">
        <v>36528</v>
      </c>
      <c r="B146" s="1">
        <v>2002.11</v>
      </c>
      <c r="C146" s="1">
        <f t="shared" si="3"/>
        <v>49.947305592599811</v>
      </c>
    </row>
    <row r="147" spans="1:3" x14ac:dyDescent="0.7">
      <c r="A147" s="5">
        <v>36557</v>
      </c>
      <c r="B147" s="1">
        <v>1940.24</v>
      </c>
      <c r="C147" s="1">
        <f t="shared" si="3"/>
        <v>51.540015668164763</v>
      </c>
    </row>
    <row r="148" spans="1:3" x14ac:dyDescent="0.7">
      <c r="A148" s="5">
        <v>36586</v>
      </c>
      <c r="B148" s="1">
        <v>1901.51</v>
      </c>
      <c r="C148" s="1">
        <f t="shared" si="3"/>
        <v>52.589783908577921</v>
      </c>
    </row>
    <row r="149" spans="1:3" x14ac:dyDescent="0.7">
      <c r="A149" s="5">
        <v>36619</v>
      </c>
      <c r="B149" s="1">
        <v>2077.9699999999998</v>
      </c>
      <c r="C149" s="1">
        <f t="shared" si="3"/>
        <v>48.123890142783587</v>
      </c>
    </row>
    <row r="150" spans="1:3" x14ac:dyDescent="0.7">
      <c r="A150" s="5">
        <v>36647</v>
      </c>
      <c r="B150" s="1">
        <v>2027.4</v>
      </c>
      <c r="C150" s="1">
        <f t="shared" si="3"/>
        <v>49.324257669922062</v>
      </c>
    </row>
    <row r="151" spans="1:3" x14ac:dyDescent="0.7">
      <c r="A151" s="5">
        <v>36678</v>
      </c>
      <c r="B151" s="1">
        <v>2003.45</v>
      </c>
      <c r="C151" s="1">
        <f t="shared" si="3"/>
        <v>49.913898525044296</v>
      </c>
    </row>
    <row r="152" spans="1:3" x14ac:dyDescent="0.7">
      <c r="A152" s="5">
        <v>36710</v>
      </c>
      <c r="B152" s="1">
        <v>2033.58</v>
      </c>
      <c r="C152" s="1">
        <f t="shared" si="3"/>
        <v>49.174362454390781</v>
      </c>
    </row>
    <row r="153" spans="1:3" x14ac:dyDescent="0.7">
      <c r="A153" s="5">
        <v>36739</v>
      </c>
      <c r="B153" s="1">
        <v>1991.43</v>
      </c>
      <c r="C153" s="1">
        <f t="shared" si="3"/>
        <v>50.215172012071726</v>
      </c>
    </row>
    <row r="154" spans="1:3" x14ac:dyDescent="0.7">
      <c r="A154" s="5">
        <v>36770</v>
      </c>
      <c r="B154" s="1">
        <v>2108.7600000000002</v>
      </c>
      <c r="C154" s="1">
        <f t="shared" si="3"/>
        <v>47.421233331436476</v>
      </c>
    </row>
    <row r="155" spans="1:3" x14ac:dyDescent="0.7">
      <c r="A155" s="5">
        <v>36801</v>
      </c>
      <c r="B155" s="1">
        <v>1992.94</v>
      </c>
      <c r="C155" s="1">
        <f t="shared" si="3"/>
        <v>50.177125252140051</v>
      </c>
    </row>
    <row r="156" spans="1:3" x14ac:dyDescent="0.7">
      <c r="A156" s="5">
        <v>36831</v>
      </c>
      <c r="B156" s="1">
        <v>1973.72</v>
      </c>
      <c r="C156" s="1">
        <f t="shared" si="3"/>
        <v>50.665747927770909</v>
      </c>
    </row>
    <row r="157" spans="1:3" x14ac:dyDescent="0.7">
      <c r="A157" s="5">
        <v>36861</v>
      </c>
      <c r="B157" s="1">
        <v>1828.81</v>
      </c>
      <c r="C157" s="1">
        <f t="shared" si="3"/>
        <v>54.680365921008743</v>
      </c>
    </row>
    <row r="158" spans="1:3" x14ac:dyDescent="0.7">
      <c r="A158" s="5">
        <v>36893</v>
      </c>
      <c r="B158" s="1">
        <v>1785.86</v>
      </c>
      <c r="C158" s="1">
        <f t="shared" si="3"/>
        <v>55.995430772848941</v>
      </c>
    </row>
    <row r="159" spans="1:3" x14ac:dyDescent="0.7">
      <c r="A159" s="5">
        <v>36923</v>
      </c>
      <c r="B159" s="1">
        <v>1913.11</v>
      </c>
      <c r="C159" s="1">
        <f t="shared" si="3"/>
        <v>52.270909670641004</v>
      </c>
    </row>
    <row r="160" spans="1:3" x14ac:dyDescent="0.7">
      <c r="A160" s="5">
        <v>36951</v>
      </c>
      <c r="B160" s="1">
        <v>1730.92</v>
      </c>
      <c r="C160" s="1">
        <f t="shared" si="3"/>
        <v>57.772745129757581</v>
      </c>
    </row>
    <row r="161" spans="1:3" x14ac:dyDescent="0.7">
      <c r="A161" s="5">
        <v>36983</v>
      </c>
      <c r="B161" s="1">
        <v>1599.36</v>
      </c>
      <c r="C161" s="1">
        <f t="shared" si="3"/>
        <v>62.525010004001608</v>
      </c>
    </row>
    <row r="162" spans="1:3" x14ac:dyDescent="0.7">
      <c r="A162" s="5">
        <v>37012</v>
      </c>
      <c r="B162" s="1">
        <v>1769.12</v>
      </c>
      <c r="C162" s="1">
        <f t="shared" si="3"/>
        <v>56.525278104368276</v>
      </c>
    </row>
    <row r="163" spans="1:3" x14ac:dyDescent="0.7">
      <c r="A163" s="5">
        <v>37043</v>
      </c>
      <c r="B163" s="1">
        <v>1763.87</v>
      </c>
      <c r="C163" s="1">
        <f t="shared" si="3"/>
        <v>56.693520497542337</v>
      </c>
    </row>
    <row r="164" spans="1:3" x14ac:dyDescent="0.7">
      <c r="A164" s="5">
        <v>37074</v>
      </c>
      <c r="B164" s="1">
        <v>1731.53</v>
      </c>
      <c r="C164" s="1">
        <f t="shared" si="3"/>
        <v>57.752392392854873</v>
      </c>
    </row>
    <row r="165" spans="1:3" x14ac:dyDescent="0.7">
      <c r="A165" s="5">
        <v>37104</v>
      </c>
      <c r="B165" s="1">
        <v>1704.24</v>
      </c>
      <c r="C165" s="1">
        <f t="shared" si="3"/>
        <v>58.67718161761254</v>
      </c>
    </row>
    <row r="166" spans="1:3" x14ac:dyDescent="0.7">
      <c r="A166" s="5">
        <v>37138</v>
      </c>
      <c r="B166" s="1">
        <v>1590.29</v>
      </c>
      <c r="C166" s="1">
        <f t="shared" si="3"/>
        <v>62.88161278760478</v>
      </c>
    </row>
    <row r="167" spans="1:3" x14ac:dyDescent="0.7">
      <c r="A167" s="5">
        <v>37165</v>
      </c>
      <c r="B167" s="1">
        <v>1459.33</v>
      </c>
      <c r="C167" s="1">
        <f t="shared" si="3"/>
        <v>68.524596904058711</v>
      </c>
    </row>
    <row r="168" spans="1:3" x14ac:dyDescent="0.7">
      <c r="A168" s="5">
        <v>37196</v>
      </c>
      <c r="B168" s="1">
        <v>1524.96</v>
      </c>
      <c r="C168" s="1">
        <f t="shared" si="3"/>
        <v>65.575490504668977</v>
      </c>
    </row>
    <row r="169" spans="1:3" x14ac:dyDescent="0.7">
      <c r="A169" s="5">
        <v>37228</v>
      </c>
      <c r="B169" s="1">
        <v>1591.48</v>
      </c>
      <c r="C169" s="1">
        <f t="shared" si="3"/>
        <v>62.834594214190567</v>
      </c>
    </row>
    <row r="170" spans="1:3" x14ac:dyDescent="0.7">
      <c r="A170" s="5">
        <v>37258</v>
      </c>
      <c r="B170" s="1">
        <v>1628.51</v>
      </c>
      <c r="C170" s="1">
        <f t="shared" si="3"/>
        <v>61.405824956555378</v>
      </c>
    </row>
    <row r="171" spans="1:3" x14ac:dyDescent="0.7">
      <c r="A171" s="5">
        <v>37288</v>
      </c>
      <c r="B171" s="1">
        <v>1584.06</v>
      </c>
      <c r="C171" s="1">
        <f t="shared" si="3"/>
        <v>63.12892188427206</v>
      </c>
    </row>
    <row r="172" spans="1:3" x14ac:dyDescent="0.7">
      <c r="A172" s="5">
        <v>37316</v>
      </c>
      <c r="B172" s="1">
        <v>1600.02</v>
      </c>
      <c r="C172" s="1">
        <f t="shared" si="3"/>
        <v>62.499218759765505</v>
      </c>
    </row>
    <row r="173" spans="1:3" x14ac:dyDescent="0.7">
      <c r="A173" s="5">
        <v>37347</v>
      </c>
      <c r="B173" s="1">
        <v>1622.23</v>
      </c>
      <c r="C173" s="1">
        <f t="shared" si="3"/>
        <v>61.643540065218865</v>
      </c>
    </row>
    <row r="174" spans="1:3" x14ac:dyDescent="0.7">
      <c r="A174" s="5">
        <v>37377</v>
      </c>
      <c r="B174" s="1">
        <v>1538.65</v>
      </c>
      <c r="C174" s="1">
        <f t="shared" si="3"/>
        <v>64.992038475286776</v>
      </c>
    </row>
    <row r="175" spans="1:3" x14ac:dyDescent="0.7">
      <c r="A175" s="5">
        <v>37410</v>
      </c>
      <c r="B175" s="1">
        <v>1476.26</v>
      </c>
      <c r="C175" s="1">
        <f t="shared" si="3"/>
        <v>67.738745207483774</v>
      </c>
    </row>
    <row r="176" spans="1:3" x14ac:dyDescent="0.7">
      <c r="A176" s="5">
        <v>37438</v>
      </c>
      <c r="B176" s="1">
        <v>1375.88</v>
      </c>
      <c r="C176" s="1">
        <f t="shared" si="3"/>
        <v>72.68075704276535</v>
      </c>
    </row>
    <row r="177" spans="1:3" x14ac:dyDescent="0.7">
      <c r="A177" s="5">
        <v>37469</v>
      </c>
      <c r="B177" s="1">
        <v>1258.22</v>
      </c>
      <c r="C177" s="1">
        <f t="shared" si="3"/>
        <v>79.477356901018894</v>
      </c>
    </row>
    <row r="178" spans="1:3" x14ac:dyDescent="0.7">
      <c r="A178" s="5">
        <v>37502</v>
      </c>
      <c r="B178" s="1">
        <v>1250.68</v>
      </c>
      <c r="C178" s="1">
        <f t="shared" si="3"/>
        <v>79.956503662007862</v>
      </c>
    </row>
    <row r="179" spans="1:3" x14ac:dyDescent="0.7">
      <c r="A179" s="5">
        <v>37530</v>
      </c>
      <c r="B179" s="1">
        <v>1209.5899999999999</v>
      </c>
      <c r="C179" s="1">
        <f t="shared" si="3"/>
        <v>82.672641142866595</v>
      </c>
    </row>
    <row r="180" spans="1:3" x14ac:dyDescent="0.7">
      <c r="A180" s="5">
        <v>37561</v>
      </c>
      <c r="B180" s="1">
        <v>1287.1300000000001</v>
      </c>
      <c r="C180" s="1">
        <f t="shared" si="3"/>
        <v>77.692230000077686</v>
      </c>
    </row>
    <row r="181" spans="1:3" x14ac:dyDescent="0.7">
      <c r="A181" s="5">
        <v>37592</v>
      </c>
      <c r="B181" s="1">
        <v>1337.35</v>
      </c>
      <c r="C181" s="1">
        <f t="shared" si="3"/>
        <v>74.774741092458967</v>
      </c>
    </row>
    <row r="182" spans="1:3" x14ac:dyDescent="0.7">
      <c r="A182" s="5">
        <v>37623</v>
      </c>
      <c r="B182" s="1">
        <v>1303.17</v>
      </c>
      <c r="C182" s="1">
        <f t="shared" si="3"/>
        <v>76.735959237858452</v>
      </c>
    </row>
    <row r="183" spans="1:3" x14ac:dyDescent="0.7">
      <c r="A183" s="5">
        <v>37655</v>
      </c>
      <c r="B183" s="1">
        <v>1234.79</v>
      </c>
      <c r="C183" s="1">
        <f t="shared" si="3"/>
        <v>80.985430721013287</v>
      </c>
    </row>
    <row r="184" spans="1:3" x14ac:dyDescent="0.7">
      <c r="A184" s="5">
        <v>37683</v>
      </c>
      <c r="B184" s="1">
        <v>1200.5999999999999</v>
      </c>
      <c r="C184" s="1">
        <f t="shared" si="3"/>
        <v>83.29168748958854</v>
      </c>
    </row>
    <row r="185" spans="1:3" x14ac:dyDescent="0.7">
      <c r="A185" s="5">
        <v>37712</v>
      </c>
      <c r="B185" s="1">
        <v>1236.3</v>
      </c>
      <c r="C185" s="1">
        <f t="shared" si="3"/>
        <v>80.886516217746504</v>
      </c>
    </row>
    <row r="186" spans="1:3" x14ac:dyDescent="0.7">
      <c r="A186" s="5">
        <v>37742</v>
      </c>
      <c r="B186" s="1">
        <v>1321.39</v>
      </c>
      <c r="C186" s="1">
        <f t="shared" si="3"/>
        <v>75.67788465176821</v>
      </c>
    </row>
    <row r="187" spans="1:3" x14ac:dyDescent="0.7">
      <c r="A187" s="5">
        <v>37774</v>
      </c>
      <c r="B187" s="1">
        <v>1396.7</v>
      </c>
      <c r="C187" s="1">
        <f t="shared" si="3"/>
        <v>71.597336579079254</v>
      </c>
    </row>
    <row r="188" spans="1:3" x14ac:dyDescent="0.7">
      <c r="A188" s="5">
        <v>37803</v>
      </c>
      <c r="B188" s="1">
        <v>1421.03</v>
      </c>
      <c r="C188" s="1">
        <f t="shared" si="3"/>
        <v>70.371491101524953</v>
      </c>
    </row>
    <row r="189" spans="1:3" x14ac:dyDescent="0.7">
      <c r="A189" s="5">
        <v>37834</v>
      </c>
      <c r="B189" s="1">
        <v>1419.64</v>
      </c>
      <c r="C189" s="1">
        <f t="shared" si="3"/>
        <v>70.440393339156401</v>
      </c>
    </row>
    <row r="190" spans="1:3" x14ac:dyDescent="0.7">
      <c r="A190" s="5">
        <v>37866</v>
      </c>
      <c r="B190" s="1">
        <v>1482.61</v>
      </c>
      <c r="C190" s="1">
        <f t="shared" si="3"/>
        <v>67.448621012943391</v>
      </c>
    </row>
    <row r="191" spans="1:3" x14ac:dyDescent="0.7">
      <c r="A191" s="5">
        <v>37895</v>
      </c>
      <c r="B191" s="1">
        <v>1479.23</v>
      </c>
      <c r="C191" s="1">
        <f t="shared" si="3"/>
        <v>67.60273926299493</v>
      </c>
    </row>
    <row r="192" spans="1:3" x14ac:dyDescent="0.7">
      <c r="A192" s="5">
        <v>37928</v>
      </c>
      <c r="B192" s="1">
        <v>1540.71</v>
      </c>
      <c r="C192" s="1">
        <f t="shared" si="3"/>
        <v>64.905141136229403</v>
      </c>
    </row>
    <row r="193" spans="1:3" x14ac:dyDescent="0.7">
      <c r="A193" s="5">
        <v>37956</v>
      </c>
      <c r="B193" s="1">
        <v>1559.5</v>
      </c>
      <c r="C193" s="1">
        <f t="shared" si="3"/>
        <v>64.123116383456235</v>
      </c>
    </row>
    <row r="194" spans="1:3" x14ac:dyDescent="0.7">
      <c r="A194" s="5">
        <v>37988</v>
      </c>
      <c r="B194" s="1">
        <v>1618.05</v>
      </c>
      <c r="C194" s="1">
        <f t="shared" si="3"/>
        <v>61.80278730570749</v>
      </c>
    </row>
    <row r="195" spans="1:3" x14ac:dyDescent="0.7">
      <c r="A195" s="5">
        <v>38019</v>
      </c>
      <c r="B195" s="1">
        <v>1658.79</v>
      </c>
      <c r="C195" s="1">
        <f t="shared" ref="C195:C258" si="4">$K$1/B195</f>
        <v>60.284906467967616</v>
      </c>
    </row>
    <row r="196" spans="1:3" x14ac:dyDescent="0.7">
      <c r="A196" s="5">
        <v>38047</v>
      </c>
      <c r="B196" s="1">
        <v>1691.9</v>
      </c>
      <c r="C196" s="1">
        <f t="shared" si="4"/>
        <v>59.105148058395883</v>
      </c>
    </row>
    <row r="197" spans="1:3" x14ac:dyDescent="0.7">
      <c r="A197" s="5">
        <v>38078</v>
      </c>
      <c r="B197" s="1">
        <v>1659.16</v>
      </c>
      <c r="C197" s="1">
        <f t="shared" si="4"/>
        <v>60.271462667856021</v>
      </c>
    </row>
    <row r="198" spans="1:3" x14ac:dyDescent="0.7">
      <c r="A198" s="5">
        <v>38110</v>
      </c>
      <c r="B198" s="1">
        <v>1639.46</v>
      </c>
      <c r="C198" s="1">
        <f t="shared" si="4"/>
        <v>60.995693704024497</v>
      </c>
    </row>
    <row r="199" spans="1:3" x14ac:dyDescent="0.7">
      <c r="A199" s="5">
        <v>38139</v>
      </c>
      <c r="B199" s="1">
        <v>1647.57</v>
      </c>
      <c r="C199" s="1">
        <f t="shared" si="4"/>
        <v>60.69544844832086</v>
      </c>
    </row>
    <row r="200" spans="1:3" x14ac:dyDescent="0.7">
      <c r="A200" s="5">
        <v>38169</v>
      </c>
      <c r="B200" s="1">
        <v>1661.53</v>
      </c>
      <c r="C200" s="1">
        <f t="shared" si="4"/>
        <v>60.185491685374323</v>
      </c>
    </row>
    <row r="201" spans="1:3" x14ac:dyDescent="0.7">
      <c r="A201" s="5">
        <v>38201</v>
      </c>
      <c r="B201" s="1">
        <v>1630.48</v>
      </c>
      <c r="C201" s="1">
        <f t="shared" si="4"/>
        <v>61.331632402728033</v>
      </c>
    </row>
    <row r="202" spans="1:3" x14ac:dyDescent="0.7">
      <c r="A202" s="5">
        <v>38231</v>
      </c>
      <c r="B202" s="1">
        <v>1632.82</v>
      </c>
      <c r="C202" s="1">
        <f t="shared" si="4"/>
        <v>61.243737827807109</v>
      </c>
    </row>
    <row r="203" spans="1:3" x14ac:dyDescent="0.7">
      <c r="A203" s="5">
        <v>38261</v>
      </c>
      <c r="B203" s="1">
        <v>1672.49</v>
      </c>
      <c r="C203" s="1">
        <f t="shared" si="4"/>
        <v>59.791089931778366</v>
      </c>
    </row>
    <row r="204" spans="1:3" x14ac:dyDescent="0.7">
      <c r="A204" s="5">
        <v>38292</v>
      </c>
      <c r="B204" s="1">
        <v>1673.11</v>
      </c>
      <c r="C204" s="1">
        <f t="shared" si="4"/>
        <v>59.768933303847326</v>
      </c>
    </row>
    <row r="205" spans="1:3" x14ac:dyDescent="0.7">
      <c r="A205" s="5">
        <v>38322</v>
      </c>
      <c r="B205" s="1">
        <v>1766.9</v>
      </c>
      <c r="C205" s="1">
        <f t="shared" si="4"/>
        <v>56.596298602071421</v>
      </c>
    </row>
    <row r="206" spans="1:3" x14ac:dyDescent="0.7">
      <c r="A206" s="5">
        <v>38355</v>
      </c>
      <c r="B206" s="1">
        <v>1784.96</v>
      </c>
      <c r="C206" s="1">
        <f t="shared" si="4"/>
        <v>56.023664395840804</v>
      </c>
    </row>
    <row r="207" spans="1:3" x14ac:dyDescent="0.7">
      <c r="A207" s="5">
        <v>38384</v>
      </c>
      <c r="B207" s="1">
        <v>1767.79</v>
      </c>
      <c r="C207" s="1">
        <f t="shared" si="4"/>
        <v>56.567804999462609</v>
      </c>
    </row>
    <row r="208" spans="1:3" x14ac:dyDescent="0.7">
      <c r="A208" s="5">
        <v>38412</v>
      </c>
      <c r="B208" s="1">
        <v>1802.79</v>
      </c>
      <c r="C208" s="1">
        <f t="shared" si="4"/>
        <v>55.469577710104893</v>
      </c>
    </row>
    <row r="209" spans="1:3" x14ac:dyDescent="0.7">
      <c r="A209" s="5">
        <v>38443</v>
      </c>
      <c r="B209" s="1">
        <v>1749.45</v>
      </c>
      <c r="C209" s="1">
        <f t="shared" si="4"/>
        <v>57.160821972619964</v>
      </c>
    </row>
    <row r="210" spans="1:3" x14ac:dyDescent="0.7">
      <c r="A210" s="5">
        <v>38474</v>
      </c>
      <c r="B210" s="1">
        <v>1735.43</v>
      </c>
      <c r="C210" s="1">
        <f t="shared" si="4"/>
        <v>57.622606500982464</v>
      </c>
    </row>
    <row r="211" spans="1:3" x14ac:dyDescent="0.7">
      <c r="A211" s="5">
        <v>38504</v>
      </c>
      <c r="B211" s="1">
        <v>1799.15</v>
      </c>
      <c r="C211" s="1">
        <f t="shared" si="4"/>
        <v>55.58180251785565</v>
      </c>
    </row>
    <row r="212" spans="1:3" x14ac:dyDescent="0.7">
      <c r="A212" s="5">
        <v>38534</v>
      </c>
      <c r="B212" s="1">
        <v>1789.85</v>
      </c>
      <c r="C212" s="1">
        <f t="shared" si="4"/>
        <v>55.870603681872787</v>
      </c>
    </row>
    <row r="213" spans="1:3" x14ac:dyDescent="0.7">
      <c r="A213" s="5">
        <v>38565</v>
      </c>
      <c r="B213" s="1">
        <v>1853.13</v>
      </c>
      <c r="C213" s="1">
        <f t="shared" si="4"/>
        <v>53.962754906563489</v>
      </c>
    </row>
    <row r="214" spans="1:3" x14ac:dyDescent="0.7">
      <c r="A214" s="5">
        <v>38596</v>
      </c>
      <c r="B214" s="1">
        <v>1836.37</v>
      </c>
      <c r="C214" s="1">
        <f t="shared" si="4"/>
        <v>54.45525683821888</v>
      </c>
    </row>
    <row r="215" spans="1:3" x14ac:dyDescent="0.7">
      <c r="A215" s="5">
        <v>38628</v>
      </c>
      <c r="B215" s="1">
        <v>1846.17</v>
      </c>
      <c r="C215" s="1">
        <f t="shared" si="4"/>
        <v>54.166192712480431</v>
      </c>
    </row>
    <row r="216" spans="1:3" x14ac:dyDescent="0.7">
      <c r="A216" s="6">
        <v>38657</v>
      </c>
      <c r="B216" s="1">
        <v>1812.11</v>
      </c>
      <c r="C216" s="1">
        <f t="shared" si="4"/>
        <v>55.184287929540702</v>
      </c>
    </row>
    <row r="217" spans="1:3" x14ac:dyDescent="0.7">
      <c r="A217" s="5">
        <v>38687</v>
      </c>
      <c r="B217" s="1">
        <v>1910.23</v>
      </c>
      <c r="C217" s="1">
        <f t="shared" si="4"/>
        <v>52.349717049779343</v>
      </c>
    </row>
    <row r="218" spans="1:3" x14ac:dyDescent="0.7">
      <c r="A218" s="5">
        <v>38720</v>
      </c>
      <c r="B218" s="1">
        <v>1918.96</v>
      </c>
      <c r="C218" s="1">
        <f t="shared" si="4"/>
        <v>52.111560428565475</v>
      </c>
    </row>
    <row r="219" spans="1:3" x14ac:dyDescent="0.7">
      <c r="A219" s="5">
        <v>38749</v>
      </c>
      <c r="B219" s="1">
        <v>1941.75</v>
      </c>
      <c r="C219" s="1">
        <f t="shared" si="4"/>
        <v>51.499935625080468</v>
      </c>
    </row>
    <row r="220" spans="1:3" x14ac:dyDescent="0.7">
      <c r="A220" s="5">
        <v>38777</v>
      </c>
      <c r="B220" s="1">
        <v>1959.77</v>
      </c>
      <c r="C220" s="1">
        <f t="shared" si="4"/>
        <v>51.026395954627333</v>
      </c>
    </row>
    <row r="221" spans="1:3" x14ac:dyDescent="0.7">
      <c r="A221" s="5">
        <v>38810</v>
      </c>
      <c r="B221" s="1">
        <v>1971.93</v>
      </c>
      <c r="C221" s="1">
        <f t="shared" si="4"/>
        <v>50.711739260521419</v>
      </c>
    </row>
    <row r="222" spans="1:3" x14ac:dyDescent="0.7">
      <c r="A222" s="5">
        <v>38838</v>
      </c>
      <c r="B222" s="1">
        <v>1985.55</v>
      </c>
      <c r="C222" s="1">
        <f t="shared" si="4"/>
        <v>50.363879025962582</v>
      </c>
    </row>
    <row r="223" spans="1:3" x14ac:dyDescent="0.7">
      <c r="A223" s="5">
        <v>38869</v>
      </c>
      <c r="B223" s="1">
        <v>1960.28</v>
      </c>
      <c r="C223" s="1">
        <f t="shared" si="4"/>
        <v>51.01312057461179</v>
      </c>
    </row>
    <row r="224" spans="1:3" x14ac:dyDescent="0.7">
      <c r="A224" s="5">
        <v>38901</v>
      </c>
      <c r="B224" s="1">
        <v>1954.49</v>
      </c>
      <c r="C224" s="1">
        <f t="shared" si="4"/>
        <v>51.164242334317393</v>
      </c>
    </row>
    <row r="225" spans="1:3" x14ac:dyDescent="0.7">
      <c r="A225" s="5">
        <v>38930</v>
      </c>
      <c r="B225" s="1">
        <v>1942.22</v>
      </c>
      <c r="C225" s="1">
        <f t="shared" si="4"/>
        <v>51.487473097795309</v>
      </c>
    </row>
    <row r="226" spans="1:3" x14ac:dyDescent="0.7">
      <c r="A226" s="5">
        <v>38961</v>
      </c>
      <c r="B226" s="1">
        <v>2008.47</v>
      </c>
      <c r="C226" s="1">
        <f t="shared" si="4"/>
        <v>49.789142979481895</v>
      </c>
    </row>
    <row r="227" spans="1:3" x14ac:dyDescent="0.7">
      <c r="A227" s="5">
        <v>38992</v>
      </c>
      <c r="B227" s="1">
        <v>2041.99</v>
      </c>
      <c r="C227" s="1">
        <f t="shared" si="4"/>
        <v>48.971836296945625</v>
      </c>
    </row>
    <row r="228" spans="1:3" x14ac:dyDescent="0.7">
      <c r="A228" s="6">
        <v>39022</v>
      </c>
      <c r="B228" s="1">
        <v>2100.37</v>
      </c>
      <c r="C228" s="1">
        <f t="shared" si="4"/>
        <v>47.61065907435357</v>
      </c>
    </row>
    <row r="229" spans="1:3" x14ac:dyDescent="0.7">
      <c r="A229" s="5">
        <v>39052</v>
      </c>
      <c r="B229" s="1">
        <v>2149.85</v>
      </c>
      <c r="C229" s="1">
        <f t="shared" si="4"/>
        <v>46.51487313068354</v>
      </c>
    </row>
    <row r="230" spans="1:3" x14ac:dyDescent="0.7">
      <c r="A230" s="5">
        <v>39085</v>
      </c>
      <c r="B230" s="1">
        <v>2183.92</v>
      </c>
      <c r="C230" s="1">
        <f t="shared" si="4"/>
        <v>45.789223048463313</v>
      </c>
    </row>
    <row r="231" spans="1:3" x14ac:dyDescent="0.7">
      <c r="A231" s="5">
        <v>39114</v>
      </c>
      <c r="B231" s="1">
        <v>2231.61</v>
      </c>
      <c r="C231" s="1">
        <f t="shared" si="4"/>
        <v>44.81069720963788</v>
      </c>
    </row>
    <row r="232" spans="1:3" x14ac:dyDescent="0.7">
      <c r="A232" s="5">
        <v>39142</v>
      </c>
      <c r="B232" s="1">
        <v>2170.17</v>
      </c>
      <c r="C232" s="1">
        <f t="shared" si="4"/>
        <v>46.079339406590265</v>
      </c>
    </row>
    <row r="233" spans="1:3" x14ac:dyDescent="0.7">
      <c r="A233" s="5">
        <v>39174</v>
      </c>
      <c r="B233" s="1">
        <v>2205.85</v>
      </c>
      <c r="C233" s="1">
        <f t="shared" si="4"/>
        <v>45.333998231974071</v>
      </c>
    </row>
    <row r="234" spans="1:3" x14ac:dyDescent="0.7">
      <c r="A234" s="5">
        <v>39203</v>
      </c>
      <c r="B234" s="1">
        <v>2303.6799999999998</v>
      </c>
      <c r="C234" s="1">
        <f t="shared" si="4"/>
        <v>43.408806778719267</v>
      </c>
    </row>
    <row r="235" spans="1:3" x14ac:dyDescent="0.7">
      <c r="A235" s="5">
        <v>39234</v>
      </c>
      <c r="B235" s="1">
        <v>2386.63</v>
      </c>
      <c r="C235" s="1">
        <f t="shared" si="4"/>
        <v>41.900085057172667</v>
      </c>
    </row>
    <row r="236" spans="1:3" x14ac:dyDescent="0.7">
      <c r="A236" s="5">
        <v>39265</v>
      </c>
      <c r="B236" s="1">
        <v>2363.2800000000002</v>
      </c>
      <c r="C236" s="1">
        <f t="shared" si="4"/>
        <v>42.3140719677736</v>
      </c>
    </row>
    <row r="237" spans="1:3" x14ac:dyDescent="0.7">
      <c r="A237" s="5">
        <v>39295</v>
      </c>
      <c r="B237" s="1">
        <v>2282.3000000000002</v>
      </c>
      <c r="C237" s="1">
        <f t="shared" si="4"/>
        <v>43.815449327432852</v>
      </c>
    </row>
    <row r="238" spans="1:3" x14ac:dyDescent="0.7">
      <c r="A238" s="5">
        <v>39329</v>
      </c>
      <c r="B238" s="1">
        <v>2323.83</v>
      </c>
      <c r="C238" s="1">
        <f t="shared" si="4"/>
        <v>43.032407706243575</v>
      </c>
    </row>
    <row r="239" spans="1:3" x14ac:dyDescent="0.7">
      <c r="A239" s="5">
        <v>39356</v>
      </c>
      <c r="B239" s="1">
        <v>2417.44</v>
      </c>
      <c r="C239" s="1">
        <f t="shared" si="4"/>
        <v>41.36607320140314</v>
      </c>
    </row>
    <row r="240" spans="1:3" x14ac:dyDescent="0.7">
      <c r="A240" s="5">
        <v>39387</v>
      </c>
      <c r="B240" s="1">
        <v>2360.21</v>
      </c>
      <c r="C240" s="1">
        <f t="shared" si="4"/>
        <v>42.369111223153872</v>
      </c>
    </row>
    <row r="241" spans="1:3" x14ac:dyDescent="0.7">
      <c r="A241" s="5">
        <v>39419</v>
      </c>
      <c r="B241" s="1">
        <v>2308.7399999999998</v>
      </c>
      <c r="C241" s="1">
        <f t="shared" si="4"/>
        <v>43.313668927640187</v>
      </c>
    </row>
    <row r="242" spans="1:3" x14ac:dyDescent="0.7">
      <c r="A242" s="5">
        <v>39449</v>
      </c>
      <c r="B242" s="1">
        <v>2273.41</v>
      </c>
      <c r="C242" s="1">
        <f t="shared" si="4"/>
        <v>43.986786369374641</v>
      </c>
    </row>
    <row r="243" spans="1:3" x14ac:dyDescent="0.7">
      <c r="A243" s="5">
        <v>39479</v>
      </c>
      <c r="B243" s="1">
        <v>2194.4299999999998</v>
      </c>
      <c r="C243" s="1">
        <f t="shared" si="4"/>
        <v>45.569920207069721</v>
      </c>
    </row>
    <row r="244" spans="1:3" x14ac:dyDescent="0.7">
      <c r="A244" s="5">
        <v>39510</v>
      </c>
      <c r="B244" s="1">
        <v>2098.64</v>
      </c>
      <c r="C244" s="1">
        <f t="shared" si="4"/>
        <v>47.649906606183052</v>
      </c>
    </row>
    <row r="245" spans="1:3" x14ac:dyDescent="0.7">
      <c r="A245" s="5">
        <v>39539</v>
      </c>
      <c r="B245" s="1">
        <v>2163.38</v>
      </c>
      <c r="C245" s="1">
        <f t="shared" si="4"/>
        <v>46.223964352078688</v>
      </c>
    </row>
    <row r="246" spans="1:3" x14ac:dyDescent="0.7">
      <c r="A246" s="5">
        <v>39569</v>
      </c>
      <c r="B246" s="1">
        <v>2228.09</v>
      </c>
      <c r="C246" s="1">
        <f t="shared" si="4"/>
        <v>44.881490424534014</v>
      </c>
    </row>
    <row r="247" spans="1:3" x14ac:dyDescent="0.7">
      <c r="A247" s="5">
        <v>39601</v>
      </c>
      <c r="B247" s="1">
        <v>2195.27</v>
      </c>
      <c r="C247" s="1">
        <f t="shared" si="4"/>
        <v>45.55248329362675</v>
      </c>
    </row>
    <row r="248" spans="1:3" x14ac:dyDescent="0.7">
      <c r="A248" s="5">
        <v>39630</v>
      </c>
      <c r="B248" s="1">
        <v>2039.66</v>
      </c>
      <c r="C248" s="1">
        <f t="shared" si="4"/>
        <v>49.027779139660531</v>
      </c>
    </row>
    <row r="249" spans="1:3" x14ac:dyDescent="0.7">
      <c r="A249" s="5">
        <v>39661</v>
      </c>
      <c r="B249" s="1">
        <v>2003.16</v>
      </c>
      <c r="C249" s="1">
        <f t="shared" si="4"/>
        <v>49.921124623095508</v>
      </c>
    </row>
    <row r="250" spans="1:3" x14ac:dyDescent="0.7">
      <c r="A250" s="5">
        <v>39693</v>
      </c>
      <c r="B250" s="1">
        <v>2035.24</v>
      </c>
      <c r="C250" s="1">
        <f t="shared" si="4"/>
        <v>49.134254436823177</v>
      </c>
    </row>
    <row r="251" spans="1:3" x14ac:dyDescent="0.7">
      <c r="A251" s="5">
        <v>39722</v>
      </c>
      <c r="B251" s="1">
        <v>1853.26</v>
      </c>
      <c r="C251" s="1">
        <f t="shared" si="4"/>
        <v>53.958969599516529</v>
      </c>
    </row>
    <row r="252" spans="1:3" x14ac:dyDescent="0.7">
      <c r="A252" s="5">
        <v>39755</v>
      </c>
      <c r="B252" s="1">
        <v>1544.91</v>
      </c>
      <c r="C252" s="1">
        <f t="shared" si="4"/>
        <v>64.728689697134456</v>
      </c>
    </row>
    <row r="253" spans="1:3" x14ac:dyDescent="0.7">
      <c r="A253" s="5">
        <v>39783</v>
      </c>
      <c r="B253" s="1">
        <v>1309.3900000000001</v>
      </c>
      <c r="C253" s="1">
        <f t="shared" si="4"/>
        <v>76.371440136246648</v>
      </c>
    </row>
    <row r="254" spans="1:3" x14ac:dyDescent="0.7">
      <c r="A254" s="5">
        <v>39815</v>
      </c>
      <c r="B254" s="1">
        <v>1499.17</v>
      </c>
      <c r="C254" s="1">
        <f t="shared" si="4"/>
        <v>66.703575978708216</v>
      </c>
    </row>
    <row r="255" spans="1:3" x14ac:dyDescent="0.7">
      <c r="A255" s="5">
        <v>39846</v>
      </c>
      <c r="B255" s="1">
        <v>1329.81</v>
      </c>
      <c r="C255" s="1">
        <f t="shared" si="4"/>
        <v>75.198712598040331</v>
      </c>
    </row>
    <row r="256" spans="1:3" x14ac:dyDescent="0.7">
      <c r="A256" s="5">
        <v>39874</v>
      </c>
      <c r="B256" s="1">
        <v>1133.43</v>
      </c>
      <c r="C256" s="1">
        <f t="shared" si="4"/>
        <v>88.227768807954604</v>
      </c>
    </row>
    <row r="257" spans="1:3" x14ac:dyDescent="0.7">
      <c r="A257" s="5">
        <v>39904</v>
      </c>
      <c r="B257" s="1">
        <v>1314.63</v>
      </c>
      <c r="C257" s="1">
        <f t="shared" si="4"/>
        <v>76.067030267071331</v>
      </c>
    </row>
    <row r="258" spans="1:3" x14ac:dyDescent="0.7">
      <c r="A258" s="6">
        <v>39934</v>
      </c>
      <c r="B258" s="1">
        <v>1424.41</v>
      </c>
      <c r="C258" s="1">
        <f t="shared" si="4"/>
        <v>70.204505725177441</v>
      </c>
    </row>
    <row r="259" spans="1:3" x14ac:dyDescent="0.7">
      <c r="A259" s="5">
        <v>39965</v>
      </c>
      <c r="B259" s="1">
        <v>1534.65</v>
      </c>
      <c r="C259" s="1">
        <f t="shared" ref="C259:C322" si="5">$K$1/B259</f>
        <v>65.161437461310399</v>
      </c>
    </row>
    <row r="260" spans="1:3" x14ac:dyDescent="0.7">
      <c r="A260" s="5">
        <v>39995</v>
      </c>
      <c r="B260" s="1">
        <v>1505.64</v>
      </c>
      <c r="C260" s="1">
        <f t="shared" si="5"/>
        <v>66.416938976116469</v>
      </c>
    </row>
    <row r="261" spans="1:3" x14ac:dyDescent="0.7">
      <c r="A261" s="5">
        <v>40028</v>
      </c>
      <c r="B261" s="1">
        <v>1637.06</v>
      </c>
      <c r="C261" s="1">
        <f t="shared" si="5"/>
        <v>61.085116000635288</v>
      </c>
    </row>
    <row r="262" spans="1:3" x14ac:dyDescent="0.7">
      <c r="A262" s="5">
        <v>40057</v>
      </c>
      <c r="B262" s="1">
        <v>1633.63</v>
      </c>
      <c r="C262" s="1">
        <f t="shared" si="5"/>
        <v>61.213371448859284</v>
      </c>
    </row>
    <row r="263" spans="1:3" x14ac:dyDescent="0.7">
      <c r="A263" s="5">
        <v>40087</v>
      </c>
      <c r="B263" s="1">
        <v>1688.24</v>
      </c>
      <c r="C263" s="1">
        <f t="shared" si="5"/>
        <v>59.23328436715159</v>
      </c>
    </row>
    <row r="264" spans="1:3" x14ac:dyDescent="0.7">
      <c r="A264" s="5">
        <v>40119</v>
      </c>
      <c r="B264" s="1">
        <v>1711.65</v>
      </c>
      <c r="C264" s="1">
        <f t="shared" si="5"/>
        <v>58.423158940203891</v>
      </c>
    </row>
    <row r="265" spans="1:3" x14ac:dyDescent="0.7">
      <c r="A265" s="5">
        <v>40148</v>
      </c>
      <c r="B265" s="1">
        <v>1824.54</v>
      </c>
      <c r="C265" s="1">
        <f t="shared" si="5"/>
        <v>54.808335251625067</v>
      </c>
    </row>
    <row r="266" spans="1:3" x14ac:dyDescent="0.7">
      <c r="A266" s="5">
        <v>40182</v>
      </c>
      <c r="B266" s="1">
        <v>1867.06</v>
      </c>
      <c r="C266" s="1">
        <f t="shared" si="5"/>
        <v>53.560142684220111</v>
      </c>
    </row>
    <row r="267" spans="1:3" x14ac:dyDescent="0.7">
      <c r="A267" s="5">
        <v>40210</v>
      </c>
      <c r="B267" s="1">
        <v>1796.67</v>
      </c>
      <c r="C267" s="1">
        <f t="shared" si="5"/>
        <v>55.658523824631118</v>
      </c>
    </row>
    <row r="268" spans="1:3" x14ac:dyDescent="0.7">
      <c r="A268" s="5">
        <v>40238</v>
      </c>
      <c r="B268" s="1">
        <v>1844.87</v>
      </c>
      <c r="C268" s="1">
        <f t="shared" si="5"/>
        <v>54.204361282908827</v>
      </c>
    </row>
    <row r="269" spans="1:3" x14ac:dyDescent="0.7">
      <c r="A269" s="5">
        <v>40269</v>
      </c>
      <c r="B269" s="1">
        <v>1950.91</v>
      </c>
      <c r="C269" s="1">
        <f t="shared" si="5"/>
        <v>51.25813082100148</v>
      </c>
    </row>
    <row r="270" spans="1:3" x14ac:dyDescent="0.7">
      <c r="A270" s="5">
        <v>40301</v>
      </c>
      <c r="B270" s="1">
        <v>1992.87</v>
      </c>
      <c r="C270" s="1">
        <f t="shared" si="5"/>
        <v>50.178887734774477</v>
      </c>
    </row>
    <row r="271" spans="1:3" x14ac:dyDescent="0.7">
      <c r="A271" s="5">
        <v>40330</v>
      </c>
      <c r="B271" s="1">
        <v>1778.99</v>
      </c>
      <c r="C271" s="1">
        <f t="shared" si="5"/>
        <v>56.211670667063899</v>
      </c>
    </row>
    <row r="272" spans="1:3" x14ac:dyDescent="0.7">
      <c r="A272" s="5">
        <v>40360</v>
      </c>
      <c r="B272" s="1">
        <v>1709.77</v>
      </c>
      <c r="C272" s="1">
        <f t="shared" si="5"/>
        <v>58.487398889909173</v>
      </c>
    </row>
    <row r="273" spans="1:3" x14ac:dyDescent="0.7">
      <c r="A273" s="5">
        <v>40392</v>
      </c>
      <c r="B273" s="1">
        <v>1875.85</v>
      </c>
      <c r="C273" s="1">
        <f t="shared" si="5"/>
        <v>53.309166511181601</v>
      </c>
    </row>
    <row r="274" spans="1:3" x14ac:dyDescent="0.7">
      <c r="A274" s="5">
        <v>40422</v>
      </c>
      <c r="B274" s="1">
        <v>1804.46</v>
      </c>
      <c r="C274" s="1">
        <f t="shared" si="5"/>
        <v>55.418241468361728</v>
      </c>
    </row>
    <row r="275" spans="1:3" x14ac:dyDescent="0.7">
      <c r="A275" s="5">
        <v>40452</v>
      </c>
      <c r="B275" s="1">
        <v>1917.42</v>
      </c>
      <c r="C275" s="1">
        <f t="shared" si="5"/>
        <v>52.153414484046266</v>
      </c>
    </row>
    <row r="276" spans="1:3" x14ac:dyDescent="0.7">
      <c r="A276" s="5">
        <v>40483</v>
      </c>
      <c r="B276" s="1">
        <v>1983.47</v>
      </c>
      <c r="C276" s="1">
        <f t="shared" si="5"/>
        <v>50.416693975709236</v>
      </c>
    </row>
    <row r="277" spans="1:3" x14ac:dyDescent="0.7">
      <c r="A277" s="5">
        <v>40513</v>
      </c>
      <c r="B277" s="1">
        <v>2024.97</v>
      </c>
      <c r="C277" s="1">
        <f t="shared" si="5"/>
        <v>49.38344765601466</v>
      </c>
    </row>
    <row r="278" spans="1:3" x14ac:dyDescent="0.7">
      <c r="A278" s="5">
        <v>40546</v>
      </c>
      <c r="B278" s="1">
        <v>2138.3000000000002</v>
      </c>
      <c r="C278" s="1">
        <f t="shared" si="5"/>
        <v>46.766122620773508</v>
      </c>
    </row>
    <row r="279" spans="1:3" x14ac:dyDescent="0.7">
      <c r="A279" s="5">
        <v>40575</v>
      </c>
      <c r="B279" s="1">
        <v>2200.54</v>
      </c>
      <c r="C279" s="1">
        <f t="shared" si="5"/>
        <v>45.443391167622494</v>
      </c>
    </row>
    <row r="280" spans="1:3" x14ac:dyDescent="0.7">
      <c r="A280" s="5">
        <v>40603</v>
      </c>
      <c r="B280" s="1">
        <v>2203.3200000000002</v>
      </c>
      <c r="C280" s="1">
        <f t="shared" si="5"/>
        <v>45.386053773396505</v>
      </c>
    </row>
    <row r="281" spans="1:3" x14ac:dyDescent="0.7">
      <c r="A281" s="5">
        <v>40634</v>
      </c>
      <c r="B281" s="1">
        <v>2250.58</v>
      </c>
      <c r="C281" s="1">
        <f t="shared" si="5"/>
        <v>44.432990606865786</v>
      </c>
    </row>
    <row r="282" spans="1:3" x14ac:dyDescent="0.7">
      <c r="A282" s="5">
        <v>40665</v>
      </c>
      <c r="B282" s="1">
        <v>2301.7199999999998</v>
      </c>
      <c r="C282" s="1">
        <f t="shared" si="5"/>
        <v>43.445770988651965</v>
      </c>
    </row>
    <row r="283" spans="1:3" x14ac:dyDescent="0.7">
      <c r="A283" s="5">
        <v>40695</v>
      </c>
      <c r="B283" s="1">
        <v>2227.96</v>
      </c>
      <c r="C283" s="1">
        <f t="shared" si="5"/>
        <v>44.884109229968224</v>
      </c>
    </row>
    <row r="284" spans="1:3" x14ac:dyDescent="0.7">
      <c r="A284" s="5">
        <v>40725</v>
      </c>
      <c r="B284" s="1">
        <v>2274.2600000000002</v>
      </c>
      <c r="C284" s="1">
        <f t="shared" si="5"/>
        <v>43.970346398388919</v>
      </c>
    </row>
    <row r="285" spans="1:3" x14ac:dyDescent="0.7">
      <c r="A285" s="5">
        <v>40756</v>
      </c>
      <c r="B285" s="1">
        <v>2187</v>
      </c>
      <c r="C285" s="1">
        <f t="shared" si="5"/>
        <v>45.724737082761777</v>
      </c>
    </row>
    <row r="286" spans="1:3" x14ac:dyDescent="0.7">
      <c r="A286" s="5">
        <v>40787</v>
      </c>
      <c r="B286" s="1">
        <v>2052.3000000000002</v>
      </c>
      <c r="C286" s="1">
        <f t="shared" si="5"/>
        <v>48.725819811918328</v>
      </c>
    </row>
    <row r="287" spans="1:3" x14ac:dyDescent="0.7">
      <c r="A287" s="5">
        <v>40819</v>
      </c>
      <c r="B287" s="1">
        <v>1875.95</v>
      </c>
      <c r="C287" s="1">
        <f t="shared" si="5"/>
        <v>53.306324795436979</v>
      </c>
    </row>
    <row r="288" spans="1:3" x14ac:dyDescent="0.7">
      <c r="A288" s="5">
        <v>40848</v>
      </c>
      <c r="B288" s="1">
        <v>2081.9699999999998</v>
      </c>
      <c r="C288" s="1">
        <f t="shared" si="5"/>
        <v>48.031431768949602</v>
      </c>
    </row>
    <row r="289" spans="1:3" x14ac:dyDescent="0.7">
      <c r="A289" s="5">
        <v>40878</v>
      </c>
      <c r="B289" s="1">
        <v>2133.0700000000002</v>
      </c>
      <c r="C289" s="1">
        <f t="shared" si="5"/>
        <v>46.880786847126437</v>
      </c>
    </row>
    <row r="290" spans="1:3" x14ac:dyDescent="0.7">
      <c r="A290" s="5">
        <v>40911</v>
      </c>
      <c r="B290" s="1">
        <v>2192.4</v>
      </c>
      <c r="C290" s="1">
        <f t="shared" si="5"/>
        <v>45.612114577631814</v>
      </c>
    </row>
    <row r="291" spans="1:3" x14ac:dyDescent="0.7">
      <c r="A291" s="5">
        <v>40940</v>
      </c>
      <c r="B291" s="1">
        <v>2276.2399999999998</v>
      </c>
      <c r="C291" s="1">
        <f t="shared" si="5"/>
        <v>43.932098548483467</v>
      </c>
    </row>
    <row r="292" spans="1:3" x14ac:dyDescent="0.7">
      <c r="A292" s="5">
        <v>40969</v>
      </c>
      <c r="B292" s="1">
        <v>2367.87</v>
      </c>
      <c r="C292" s="1">
        <f t="shared" si="5"/>
        <v>42.232048212106243</v>
      </c>
    </row>
    <row r="293" spans="1:3" x14ac:dyDescent="0.7">
      <c r="A293" s="5">
        <v>41001</v>
      </c>
      <c r="B293" s="1">
        <v>2449.08</v>
      </c>
      <c r="C293" s="1">
        <f t="shared" si="5"/>
        <v>40.831659235304684</v>
      </c>
    </row>
    <row r="294" spans="1:3" x14ac:dyDescent="0.7">
      <c r="A294" s="5">
        <v>41030</v>
      </c>
      <c r="B294" s="1">
        <v>2429.1</v>
      </c>
      <c r="C294" s="1">
        <f t="shared" si="5"/>
        <v>41.167510600633982</v>
      </c>
    </row>
    <row r="295" spans="1:3" x14ac:dyDescent="0.7">
      <c r="A295" s="5">
        <v>41061</v>
      </c>
      <c r="B295" s="1">
        <v>2214.41</v>
      </c>
      <c r="C295" s="1">
        <f t="shared" si="5"/>
        <v>45.158755605330541</v>
      </c>
    </row>
    <row r="296" spans="1:3" x14ac:dyDescent="0.7">
      <c r="A296" s="5">
        <v>41092</v>
      </c>
      <c r="B296" s="1">
        <v>2369.75</v>
      </c>
      <c r="C296" s="1">
        <f t="shared" si="5"/>
        <v>42.198544150226816</v>
      </c>
    </row>
    <row r="297" spans="1:3" x14ac:dyDescent="0.7">
      <c r="A297" s="5">
        <v>41122</v>
      </c>
      <c r="B297" s="1">
        <v>2389.73</v>
      </c>
      <c r="C297" s="1">
        <f t="shared" si="5"/>
        <v>41.845731526155674</v>
      </c>
    </row>
    <row r="298" spans="1:3" x14ac:dyDescent="0.7">
      <c r="A298" s="5">
        <v>41156</v>
      </c>
      <c r="B298" s="1">
        <v>2447.8000000000002</v>
      </c>
      <c r="C298" s="1">
        <f t="shared" si="5"/>
        <v>40.853010866900888</v>
      </c>
    </row>
    <row r="299" spans="1:3" x14ac:dyDescent="0.7">
      <c r="A299" s="5">
        <v>41183</v>
      </c>
      <c r="B299" s="1">
        <v>2520.71</v>
      </c>
      <c r="C299" s="1">
        <f t="shared" si="5"/>
        <v>39.671362433600059</v>
      </c>
    </row>
    <row r="300" spans="1:3" x14ac:dyDescent="0.7">
      <c r="A300" s="5">
        <v>41214</v>
      </c>
      <c r="B300" s="1">
        <v>2494.67</v>
      </c>
      <c r="C300" s="1">
        <f t="shared" si="5"/>
        <v>40.085462205421962</v>
      </c>
    </row>
    <row r="301" spans="1:3" x14ac:dyDescent="0.7">
      <c r="A301" s="5">
        <v>41246</v>
      </c>
      <c r="B301" s="1">
        <v>2470.0700000000002</v>
      </c>
      <c r="C301" s="1">
        <f t="shared" si="5"/>
        <v>40.484682620330595</v>
      </c>
    </row>
    <row r="302" spans="1:3" x14ac:dyDescent="0.7">
      <c r="A302" s="5">
        <v>41276</v>
      </c>
      <c r="B302" s="1">
        <v>2568.5500000000002</v>
      </c>
      <c r="C302" s="1">
        <f t="shared" si="5"/>
        <v>38.932471627961299</v>
      </c>
    </row>
    <row r="303" spans="1:3" x14ac:dyDescent="0.7">
      <c r="A303" s="5">
        <v>41306</v>
      </c>
      <c r="B303" s="1">
        <v>2660.7</v>
      </c>
      <c r="C303" s="1">
        <f t="shared" si="5"/>
        <v>37.584094411245161</v>
      </c>
    </row>
    <row r="304" spans="1:3" x14ac:dyDescent="0.7">
      <c r="A304" s="5">
        <v>41334</v>
      </c>
      <c r="B304" s="1">
        <v>2676.18</v>
      </c>
      <c r="C304" s="1">
        <f t="shared" si="5"/>
        <v>37.366694318020464</v>
      </c>
    </row>
    <row r="305" spans="1:3" x14ac:dyDescent="0.7">
      <c r="A305" s="5">
        <v>41365</v>
      </c>
      <c r="B305" s="1">
        <v>2757.83</v>
      </c>
      <c r="C305" s="1">
        <f t="shared" si="5"/>
        <v>36.260393135182376</v>
      </c>
    </row>
    <row r="306" spans="1:3" x14ac:dyDescent="0.7">
      <c r="A306" s="5">
        <v>41395</v>
      </c>
      <c r="B306" s="1">
        <v>2797.28</v>
      </c>
      <c r="C306" s="1">
        <f t="shared" si="5"/>
        <v>35.749013327232163</v>
      </c>
    </row>
    <row r="307" spans="1:3" x14ac:dyDescent="0.7">
      <c r="A307" s="5">
        <v>41428</v>
      </c>
      <c r="B307" s="1">
        <v>2906.91</v>
      </c>
      <c r="C307" s="1">
        <f t="shared" si="5"/>
        <v>34.400789842134778</v>
      </c>
    </row>
    <row r="308" spans="1:3" x14ac:dyDescent="0.7">
      <c r="A308" s="5">
        <v>41456</v>
      </c>
      <c r="B308" s="1">
        <v>2866.41</v>
      </c>
      <c r="C308" s="1">
        <f t="shared" si="5"/>
        <v>34.886844519800029</v>
      </c>
    </row>
    <row r="309" spans="1:3" x14ac:dyDescent="0.7">
      <c r="A309" s="5">
        <v>41487</v>
      </c>
      <c r="B309" s="1">
        <v>3033.59</v>
      </c>
      <c r="C309" s="1">
        <f t="shared" si="5"/>
        <v>32.964243684875015</v>
      </c>
    </row>
    <row r="310" spans="1:3" x14ac:dyDescent="0.7">
      <c r="A310" s="5">
        <v>41520</v>
      </c>
      <c r="B310" s="1">
        <v>2921.23</v>
      </c>
      <c r="C310" s="1">
        <f t="shared" si="5"/>
        <v>34.232155633072367</v>
      </c>
    </row>
    <row r="311" spans="1:3" x14ac:dyDescent="0.7">
      <c r="A311" s="5">
        <v>41548</v>
      </c>
      <c r="B311" s="1">
        <v>3024.38</v>
      </c>
      <c r="C311" s="1">
        <f t="shared" si="5"/>
        <v>33.064628122127509</v>
      </c>
    </row>
    <row r="312" spans="1:3" x14ac:dyDescent="0.7">
      <c r="A312" s="5">
        <v>41579</v>
      </c>
      <c r="B312" s="1">
        <v>3147.21</v>
      </c>
      <c r="C312" s="1">
        <f t="shared" si="5"/>
        <v>31.774174586379683</v>
      </c>
    </row>
    <row r="313" spans="1:3" x14ac:dyDescent="0.7">
      <c r="A313" s="5">
        <v>41610</v>
      </c>
      <c r="B313" s="1">
        <v>3225.06</v>
      </c>
      <c r="C313" s="1">
        <f t="shared" si="5"/>
        <v>31.007175060308956</v>
      </c>
    </row>
    <row r="314" spans="1:3" x14ac:dyDescent="0.7">
      <c r="A314" s="5">
        <v>41641</v>
      </c>
      <c r="B314" s="1">
        <v>3286.69</v>
      </c>
      <c r="C314" s="1">
        <f t="shared" si="5"/>
        <v>30.425747484551326</v>
      </c>
    </row>
    <row r="315" spans="1:3" x14ac:dyDescent="0.7">
      <c r="A315" s="5">
        <v>41673</v>
      </c>
      <c r="B315" s="1">
        <v>3127.87</v>
      </c>
      <c r="C315" s="1">
        <f t="shared" si="5"/>
        <v>31.970638165908429</v>
      </c>
    </row>
    <row r="316" spans="1:3" x14ac:dyDescent="0.7">
      <c r="A316" s="5">
        <v>41701</v>
      </c>
      <c r="B316" s="1">
        <v>3322.85</v>
      </c>
      <c r="C316" s="1">
        <f t="shared" si="5"/>
        <v>30.09464766691244</v>
      </c>
    </row>
    <row r="317" spans="1:3" x14ac:dyDescent="0.7">
      <c r="A317" s="5">
        <v>41730</v>
      </c>
      <c r="B317" s="1">
        <v>3399.51</v>
      </c>
      <c r="C317" s="1">
        <f t="shared" si="5"/>
        <v>29.41600407117496</v>
      </c>
    </row>
    <row r="318" spans="1:3" x14ac:dyDescent="0.7">
      <c r="A318" s="5">
        <v>41760</v>
      </c>
      <c r="B318" s="1">
        <v>3400.2</v>
      </c>
      <c r="C318" s="1">
        <f t="shared" si="5"/>
        <v>29.410034703840953</v>
      </c>
    </row>
    <row r="319" spans="1:3" x14ac:dyDescent="0.7">
      <c r="A319" s="5">
        <v>41792</v>
      </c>
      <c r="B319" s="1">
        <v>3483.14</v>
      </c>
      <c r="C319" s="1">
        <f t="shared" si="5"/>
        <v>28.709727429847781</v>
      </c>
    </row>
    <row r="320" spans="1:3" x14ac:dyDescent="0.7">
      <c r="A320" s="5">
        <v>41821</v>
      </c>
      <c r="B320" s="1">
        <v>3576.55</v>
      </c>
      <c r="C320" s="1">
        <f t="shared" si="5"/>
        <v>27.959905495519422</v>
      </c>
    </row>
    <row r="321" spans="1:3" x14ac:dyDescent="0.7">
      <c r="A321" s="5">
        <v>41852</v>
      </c>
      <c r="B321" s="1">
        <v>3493.18</v>
      </c>
      <c r="C321" s="1">
        <f t="shared" si="5"/>
        <v>28.627210736349117</v>
      </c>
    </row>
    <row r="322" spans="1:3" x14ac:dyDescent="0.7">
      <c r="A322" s="5">
        <v>41884</v>
      </c>
      <c r="B322" s="1">
        <v>3641.52</v>
      </c>
      <c r="C322" s="1">
        <f t="shared" si="5"/>
        <v>27.461060216612843</v>
      </c>
    </row>
    <row r="323" spans="1:3" x14ac:dyDescent="0.7">
      <c r="A323" s="5">
        <v>41913</v>
      </c>
      <c r="B323" s="1">
        <v>3544.98</v>
      </c>
      <c r="C323" s="1">
        <f t="shared" ref="C323:C386" si="6">$K$1/B323</f>
        <v>28.208903858413869</v>
      </c>
    </row>
    <row r="324" spans="1:3" x14ac:dyDescent="0.7">
      <c r="A324" s="5">
        <v>41946</v>
      </c>
      <c r="B324" s="1">
        <v>3679.58</v>
      </c>
      <c r="C324" s="1">
        <f t="shared" si="6"/>
        <v>27.177014767989824</v>
      </c>
    </row>
    <row r="325" spans="1:3" x14ac:dyDescent="0.7">
      <c r="A325" s="5">
        <v>41974</v>
      </c>
      <c r="B325" s="1">
        <v>3753.31</v>
      </c>
      <c r="C325" s="1">
        <f t="shared" si="6"/>
        <v>26.643149646578621</v>
      </c>
    </row>
    <row r="326" spans="1:3" x14ac:dyDescent="0.7">
      <c r="A326" s="5">
        <v>42006</v>
      </c>
      <c r="B326" s="1">
        <v>3768.68</v>
      </c>
      <c r="C326" s="1">
        <f t="shared" si="6"/>
        <v>26.534489529490433</v>
      </c>
    </row>
    <row r="327" spans="1:3" x14ac:dyDescent="0.7">
      <c r="A327" s="5">
        <v>42037</v>
      </c>
      <c r="B327" s="1">
        <v>3703.77</v>
      </c>
      <c r="C327" s="1">
        <f t="shared" si="6"/>
        <v>26.999516708650916</v>
      </c>
    </row>
    <row r="328" spans="1:3" x14ac:dyDescent="0.7">
      <c r="A328" s="5">
        <v>42065</v>
      </c>
      <c r="B328" s="1">
        <v>3890.32</v>
      </c>
      <c r="C328" s="1">
        <f t="shared" si="6"/>
        <v>25.704826338193257</v>
      </c>
    </row>
    <row r="329" spans="1:3" x14ac:dyDescent="0.7">
      <c r="A329" s="5">
        <v>42095</v>
      </c>
      <c r="B329" s="1">
        <v>3790.66</v>
      </c>
      <c r="C329" s="1">
        <f t="shared" si="6"/>
        <v>26.380630286018796</v>
      </c>
    </row>
    <row r="330" spans="1:3" x14ac:dyDescent="0.7">
      <c r="A330" s="5">
        <v>42125</v>
      </c>
      <c r="B330" s="1">
        <v>3883.75</v>
      </c>
      <c r="C330" s="1">
        <f t="shared" si="6"/>
        <v>25.74831026713872</v>
      </c>
    </row>
    <row r="331" spans="1:3" x14ac:dyDescent="0.7">
      <c r="A331" s="5">
        <v>42156</v>
      </c>
      <c r="B331" s="1">
        <v>3899.59</v>
      </c>
      <c r="C331" s="1">
        <f t="shared" si="6"/>
        <v>25.643721519441787</v>
      </c>
    </row>
    <row r="332" spans="1:3" x14ac:dyDescent="0.7">
      <c r="A332" s="5">
        <v>42186</v>
      </c>
      <c r="B332" s="1">
        <v>3843.26</v>
      </c>
      <c r="C332" s="1">
        <f t="shared" si="6"/>
        <v>26.019577129832484</v>
      </c>
    </row>
    <row r="333" spans="1:3" x14ac:dyDescent="0.7">
      <c r="A333" s="5">
        <v>42219</v>
      </c>
      <c r="B333" s="1">
        <v>3885.07</v>
      </c>
      <c r="C333" s="1">
        <f t="shared" si="6"/>
        <v>25.739561964134495</v>
      </c>
    </row>
    <row r="334" spans="1:3" x14ac:dyDescent="0.7">
      <c r="A334" s="5">
        <v>42248</v>
      </c>
      <c r="B334" s="1">
        <v>3552.65</v>
      </c>
      <c r="C334" s="1">
        <f t="shared" si="6"/>
        <v>28.148002195544169</v>
      </c>
    </row>
    <row r="335" spans="1:3" x14ac:dyDescent="0.7">
      <c r="A335" s="5">
        <v>42278</v>
      </c>
      <c r="B335" s="1">
        <v>3577.47</v>
      </c>
      <c r="C335" s="1">
        <f t="shared" si="6"/>
        <v>27.952715186989689</v>
      </c>
    </row>
    <row r="336" spans="1:3" x14ac:dyDescent="0.7">
      <c r="A336" s="5">
        <v>42310</v>
      </c>
      <c r="B336" s="1">
        <v>3917.3</v>
      </c>
      <c r="C336" s="1">
        <f t="shared" si="6"/>
        <v>25.527786996145302</v>
      </c>
    </row>
    <row r="337" spans="1:3" x14ac:dyDescent="0.7">
      <c r="A337" s="5">
        <v>42339</v>
      </c>
      <c r="B337" s="1">
        <v>3924.63</v>
      </c>
      <c r="C337" s="1">
        <f t="shared" si="6"/>
        <v>25.480108952945884</v>
      </c>
    </row>
    <row r="338" spans="1:3" x14ac:dyDescent="0.7">
      <c r="A338" s="5">
        <v>42373</v>
      </c>
      <c r="B338" s="1">
        <v>3763.99</v>
      </c>
      <c r="C338" s="1">
        <f t="shared" si="6"/>
        <v>26.567551986057349</v>
      </c>
    </row>
    <row r="339" spans="1:3" x14ac:dyDescent="0.7">
      <c r="A339" s="5">
        <v>42401</v>
      </c>
      <c r="B339" s="1">
        <v>3630.46</v>
      </c>
      <c r="C339" s="1">
        <f t="shared" si="6"/>
        <v>27.544718851054686</v>
      </c>
    </row>
    <row r="340" spans="1:3" x14ac:dyDescent="0.7">
      <c r="A340" s="5">
        <v>42430</v>
      </c>
      <c r="B340" s="1">
        <v>3713.7</v>
      </c>
      <c r="C340" s="1">
        <f t="shared" si="6"/>
        <v>26.927323154805183</v>
      </c>
    </row>
    <row r="341" spans="1:3" x14ac:dyDescent="0.7">
      <c r="A341" s="5">
        <v>42461</v>
      </c>
      <c r="B341" s="1">
        <v>3897.66</v>
      </c>
      <c r="C341" s="1">
        <f t="shared" si="6"/>
        <v>25.656419492721273</v>
      </c>
    </row>
    <row r="342" spans="1:3" x14ac:dyDescent="0.7">
      <c r="A342" s="5">
        <v>42492</v>
      </c>
      <c r="B342" s="1">
        <v>3918.53</v>
      </c>
      <c r="C342" s="1">
        <f t="shared" si="6"/>
        <v>25.519773996881483</v>
      </c>
    </row>
    <row r="343" spans="1:3" x14ac:dyDescent="0.7">
      <c r="A343" s="5">
        <v>42522</v>
      </c>
      <c r="B343" s="1">
        <v>3963.1</v>
      </c>
      <c r="C343" s="1">
        <f t="shared" si="6"/>
        <v>25.232772324695315</v>
      </c>
    </row>
    <row r="344" spans="1:3" x14ac:dyDescent="0.7">
      <c r="A344" s="5">
        <v>42552</v>
      </c>
      <c r="B344" s="1">
        <v>3976.68</v>
      </c>
      <c r="C344" s="1">
        <f t="shared" si="6"/>
        <v>25.146604705432672</v>
      </c>
    </row>
    <row r="345" spans="1:3" x14ac:dyDescent="0.7">
      <c r="A345" s="5">
        <v>42583</v>
      </c>
      <c r="B345" s="1">
        <v>4109.28</v>
      </c>
      <c r="C345" s="1">
        <f t="shared" si="6"/>
        <v>24.335163337616322</v>
      </c>
    </row>
    <row r="346" spans="1:3" x14ac:dyDescent="0.7">
      <c r="A346" s="5">
        <v>42614</v>
      </c>
      <c r="B346" s="1">
        <v>4120.17</v>
      </c>
      <c r="C346" s="1">
        <f t="shared" si="6"/>
        <v>24.27084319336338</v>
      </c>
    </row>
    <row r="347" spans="1:3" x14ac:dyDescent="0.7">
      <c r="A347" s="5">
        <v>42646</v>
      </c>
      <c r="B347" s="1">
        <v>4108.13</v>
      </c>
      <c r="C347" s="1">
        <f t="shared" si="6"/>
        <v>24.341975546051366</v>
      </c>
    </row>
    <row r="348" spans="1:3" x14ac:dyDescent="0.7">
      <c r="A348" s="5">
        <v>42675</v>
      </c>
      <c r="B348" s="1">
        <v>4018.47</v>
      </c>
      <c r="C348" s="1">
        <f t="shared" si="6"/>
        <v>24.885093082690677</v>
      </c>
    </row>
    <row r="349" spans="1:3" x14ac:dyDescent="0.7">
      <c r="A349" s="5">
        <v>42705</v>
      </c>
      <c r="B349" s="1">
        <v>4181.1499999999996</v>
      </c>
      <c r="C349" s="1">
        <f t="shared" si="6"/>
        <v>23.916864977338772</v>
      </c>
    </row>
    <row r="350" spans="1:3" x14ac:dyDescent="0.7">
      <c r="A350" s="5">
        <v>42738</v>
      </c>
      <c r="B350" s="1">
        <v>4315.08</v>
      </c>
      <c r="C350" s="1">
        <f t="shared" si="6"/>
        <v>23.174541375826173</v>
      </c>
    </row>
    <row r="351" spans="1:3" x14ac:dyDescent="0.7">
      <c r="A351" s="5">
        <v>42767</v>
      </c>
      <c r="B351" s="1">
        <v>4362.1000000000004</v>
      </c>
      <c r="C351" s="1">
        <f t="shared" si="6"/>
        <v>22.924738084867379</v>
      </c>
    </row>
    <row r="352" spans="1:3" x14ac:dyDescent="0.7">
      <c r="A352" s="5">
        <v>42795</v>
      </c>
      <c r="B352" s="1">
        <v>4595.7299999999996</v>
      </c>
      <c r="C352" s="1">
        <f t="shared" si="6"/>
        <v>21.759328768226158</v>
      </c>
    </row>
    <row r="353" spans="1:3" x14ac:dyDescent="0.7">
      <c r="A353" s="5">
        <v>42828</v>
      </c>
      <c r="B353" s="1">
        <v>4530.9799999999996</v>
      </c>
      <c r="C353" s="1">
        <f t="shared" si="6"/>
        <v>22.070280601547569</v>
      </c>
    </row>
    <row r="354" spans="1:3" x14ac:dyDescent="0.7">
      <c r="A354" s="5">
        <v>42856</v>
      </c>
      <c r="B354" s="1">
        <v>4592.78</v>
      </c>
      <c r="C354" s="1">
        <f t="shared" si="6"/>
        <v>21.773305057067834</v>
      </c>
    </row>
    <row r="355" spans="1:3" x14ac:dyDescent="0.7">
      <c r="A355" s="5">
        <v>42887</v>
      </c>
      <c r="B355" s="1">
        <v>4685.1099999999997</v>
      </c>
      <c r="C355" s="1">
        <f t="shared" si="6"/>
        <v>21.344216037617048</v>
      </c>
    </row>
    <row r="356" spans="1:3" x14ac:dyDescent="0.7">
      <c r="A356" s="5">
        <v>42919</v>
      </c>
      <c r="B356" s="1">
        <v>4689.6099999999997</v>
      </c>
      <c r="C356" s="1">
        <f t="shared" si="6"/>
        <v>21.323734809504415</v>
      </c>
    </row>
    <row r="357" spans="1:3" x14ac:dyDescent="0.7">
      <c r="A357" s="5">
        <v>42948</v>
      </c>
      <c r="B357" s="1">
        <v>4786.2700000000004</v>
      </c>
      <c r="C357" s="1">
        <f t="shared" si="6"/>
        <v>20.893096294191508</v>
      </c>
    </row>
    <row r="358" spans="1:3" x14ac:dyDescent="0.7">
      <c r="A358" s="5">
        <v>42979</v>
      </c>
      <c r="B358" s="1">
        <v>4798.99</v>
      </c>
      <c r="C358" s="1">
        <f t="shared" si="6"/>
        <v>20.83771793648247</v>
      </c>
    </row>
    <row r="359" spans="1:3" x14ac:dyDescent="0.7">
      <c r="A359" s="5">
        <v>43010</v>
      </c>
      <c r="B359" s="1">
        <v>4906.92</v>
      </c>
      <c r="C359" s="1">
        <f t="shared" si="6"/>
        <v>20.379382586225166</v>
      </c>
    </row>
    <row r="360" spans="1:3" x14ac:dyDescent="0.7">
      <c r="A360" s="5">
        <v>43040</v>
      </c>
      <c r="B360" s="1">
        <v>5009.99</v>
      </c>
      <c r="C360" s="1">
        <f t="shared" si="6"/>
        <v>19.960119680877607</v>
      </c>
    </row>
    <row r="361" spans="1:3" x14ac:dyDescent="0.7">
      <c r="A361" s="5">
        <v>43070</v>
      </c>
      <c r="B361" s="1">
        <v>5145.21</v>
      </c>
      <c r="C361" s="1">
        <f t="shared" si="6"/>
        <v>19.43555267909376</v>
      </c>
    </row>
    <row r="362" spans="1:3" x14ac:dyDescent="0.7">
      <c r="A362" s="5">
        <v>43102</v>
      </c>
      <c r="B362" s="1">
        <v>5256.28</v>
      </c>
      <c r="C362" s="1">
        <f t="shared" si="6"/>
        <v>19.02486168925552</v>
      </c>
    </row>
    <row r="363" spans="1:3" x14ac:dyDescent="0.7">
      <c r="A363" s="5">
        <v>43132</v>
      </c>
      <c r="B363" s="1">
        <v>5508.7</v>
      </c>
      <c r="C363" s="1">
        <f t="shared" si="6"/>
        <v>18.153103273004522</v>
      </c>
    </row>
    <row r="364" spans="1:3" x14ac:dyDescent="0.7">
      <c r="A364" s="5">
        <v>43160</v>
      </c>
      <c r="B364" s="1">
        <v>5238.18</v>
      </c>
      <c r="C364" s="1">
        <f t="shared" si="6"/>
        <v>19.090600170288152</v>
      </c>
    </row>
    <row r="365" spans="1:3" x14ac:dyDescent="0.7">
      <c r="A365" s="5">
        <v>43192</v>
      </c>
      <c r="B365" s="1">
        <v>5057.6899999999996</v>
      </c>
      <c r="C365" s="1">
        <f t="shared" si="6"/>
        <v>19.771872139257251</v>
      </c>
    </row>
    <row r="366" spans="1:3" x14ac:dyDescent="0.7">
      <c r="A366" s="5">
        <v>43221</v>
      </c>
      <c r="B366" s="1">
        <v>5206.3100000000004</v>
      </c>
      <c r="C366" s="1">
        <f t="shared" si="6"/>
        <v>19.207461714726936</v>
      </c>
    </row>
    <row r="367" spans="1:3" x14ac:dyDescent="0.7">
      <c r="A367" s="5">
        <v>43252</v>
      </c>
      <c r="B367" s="1">
        <v>5376.29</v>
      </c>
      <c r="C367" s="1">
        <f t="shared" si="6"/>
        <v>18.600187117882406</v>
      </c>
    </row>
    <row r="368" spans="1:3" x14ac:dyDescent="0.7">
      <c r="A368" s="5">
        <v>43283</v>
      </c>
      <c r="B368" s="1">
        <v>5367.49</v>
      </c>
      <c r="C368" s="1">
        <f t="shared" si="6"/>
        <v>18.63068212516465</v>
      </c>
    </row>
    <row r="369" spans="1:3" x14ac:dyDescent="0.7">
      <c r="A369" s="5">
        <v>43313</v>
      </c>
      <c r="B369" s="1">
        <v>5544.19</v>
      </c>
      <c r="C369" s="1">
        <f t="shared" si="6"/>
        <v>18.036899889794544</v>
      </c>
    </row>
    <row r="370" spans="1:3" x14ac:dyDescent="0.7">
      <c r="A370" s="5">
        <v>43347</v>
      </c>
      <c r="B370" s="1">
        <v>5721.86</v>
      </c>
      <c r="C370" s="1">
        <f t="shared" si="6"/>
        <v>17.476834455928667</v>
      </c>
    </row>
    <row r="371" spans="1:3" x14ac:dyDescent="0.7">
      <c r="A371" s="5">
        <v>43374</v>
      </c>
      <c r="B371" s="1">
        <v>5784.45</v>
      </c>
      <c r="C371" s="1">
        <f t="shared" si="6"/>
        <v>17.287728306061943</v>
      </c>
    </row>
    <row r="372" spans="1:3" x14ac:dyDescent="0.7">
      <c r="A372" s="5">
        <v>43405</v>
      </c>
      <c r="B372" s="1">
        <v>5426.33</v>
      </c>
      <c r="C372" s="1">
        <f t="shared" si="6"/>
        <v>18.4286617290139</v>
      </c>
    </row>
    <row r="373" spans="1:3" x14ac:dyDescent="0.7">
      <c r="A373" s="5">
        <v>43437</v>
      </c>
      <c r="B373" s="1">
        <v>5538.86</v>
      </c>
      <c r="C373" s="1">
        <f t="shared" si="6"/>
        <v>18.054256652090864</v>
      </c>
    </row>
    <row r="374" spans="1:3" x14ac:dyDescent="0.7">
      <c r="A374" s="5">
        <v>43467</v>
      </c>
      <c r="B374" s="1">
        <v>4990.5600000000004</v>
      </c>
      <c r="C374" s="1">
        <f t="shared" si="6"/>
        <v>20.037831425731781</v>
      </c>
    </row>
    <row r="375" spans="1:3" x14ac:dyDescent="0.7">
      <c r="A375" s="5">
        <v>43497</v>
      </c>
      <c r="B375" s="1">
        <v>5389.19</v>
      </c>
      <c r="C375" s="1">
        <f t="shared" si="6"/>
        <v>18.555664209278206</v>
      </c>
    </row>
    <row r="376" spans="1:3" x14ac:dyDescent="0.7">
      <c r="A376" s="5">
        <v>43525</v>
      </c>
      <c r="B376" s="1">
        <v>5595.11</v>
      </c>
      <c r="C376" s="1">
        <f t="shared" si="6"/>
        <v>17.872749597416316</v>
      </c>
    </row>
    <row r="377" spans="1:3" x14ac:dyDescent="0.7">
      <c r="A377" s="5">
        <v>43556</v>
      </c>
      <c r="B377" s="1">
        <v>5730.04</v>
      </c>
      <c r="C377" s="1">
        <f t="shared" si="6"/>
        <v>17.451885152634187</v>
      </c>
    </row>
    <row r="378" spans="1:3" x14ac:dyDescent="0.7">
      <c r="A378" s="5">
        <v>43586</v>
      </c>
      <c r="B378" s="1">
        <v>5849.65</v>
      </c>
      <c r="C378" s="1">
        <f t="shared" si="6"/>
        <v>17.095039874180507</v>
      </c>
    </row>
    <row r="379" spans="1:3" x14ac:dyDescent="0.7">
      <c r="A379" s="5">
        <v>43619</v>
      </c>
      <c r="B379" s="1">
        <v>5504.05</v>
      </c>
      <c r="C379" s="1">
        <f t="shared" si="6"/>
        <v>18.168439603564646</v>
      </c>
    </row>
    <row r="380" spans="1:3" x14ac:dyDescent="0.7">
      <c r="A380" s="5">
        <v>43647</v>
      </c>
      <c r="B380" s="1">
        <v>5953.63</v>
      </c>
      <c r="C380" s="1">
        <f t="shared" si="6"/>
        <v>16.796475427596274</v>
      </c>
    </row>
    <row r="381" spans="1:3" x14ac:dyDescent="0.7">
      <c r="A381" s="5">
        <v>43678</v>
      </c>
      <c r="B381" s="1">
        <v>5939.83</v>
      </c>
      <c r="C381" s="1">
        <f t="shared" si="6"/>
        <v>16.835498659052533</v>
      </c>
    </row>
    <row r="382" spans="1:3" x14ac:dyDescent="0.7">
      <c r="A382" s="5">
        <v>43711</v>
      </c>
      <c r="B382" s="1">
        <v>5857.95</v>
      </c>
      <c r="C382" s="1">
        <f t="shared" si="6"/>
        <v>17.070818289674715</v>
      </c>
    </row>
    <row r="383" spans="1:3" x14ac:dyDescent="0.7">
      <c r="A383" s="5">
        <v>43739</v>
      </c>
      <c r="B383" s="1">
        <v>5935.2</v>
      </c>
      <c r="C383" s="1">
        <f t="shared" si="6"/>
        <v>16.848631891090445</v>
      </c>
    </row>
    <row r="384" spans="1:3" x14ac:dyDescent="0.7">
      <c r="A384" s="5">
        <v>43770</v>
      </c>
      <c r="B384" s="1">
        <v>6198.59</v>
      </c>
      <c r="C384" s="1">
        <f t="shared" si="6"/>
        <v>16.132701146551071</v>
      </c>
    </row>
    <row r="385" spans="1:3" x14ac:dyDescent="0.7">
      <c r="A385" s="5">
        <v>43801</v>
      </c>
      <c r="B385" s="1">
        <v>6306.88</v>
      </c>
      <c r="C385" s="1">
        <f t="shared" si="6"/>
        <v>15.8557004414227</v>
      </c>
    </row>
    <row r="386" spans="1:3" x14ac:dyDescent="0.7">
      <c r="A386" s="5">
        <v>43832</v>
      </c>
      <c r="B386" s="1">
        <v>6609.29</v>
      </c>
      <c r="C386" s="1">
        <f t="shared" si="6"/>
        <v>15.130218223137433</v>
      </c>
    </row>
    <row r="387" spans="1:3" x14ac:dyDescent="0.7">
      <c r="A387" s="5">
        <v>43864</v>
      </c>
      <c r="B387" s="1">
        <v>6598.63</v>
      </c>
      <c r="C387" s="1">
        <f t="shared" ref="C387:C433" si="7">$K$1/B387</f>
        <v>15.154660891730556</v>
      </c>
    </row>
    <row r="388" spans="1:3" x14ac:dyDescent="0.7">
      <c r="A388" s="5">
        <v>43892</v>
      </c>
      <c r="B388" s="1">
        <v>6288.64</v>
      </c>
      <c r="C388" s="1">
        <f t="shared" si="7"/>
        <v>15.901689395481375</v>
      </c>
    </row>
    <row r="389" spans="1:3" x14ac:dyDescent="0.7">
      <c r="A389" s="5">
        <v>43922</v>
      </c>
      <c r="B389" s="1">
        <v>5036.6400000000003</v>
      </c>
      <c r="C389" s="1">
        <f t="shared" si="7"/>
        <v>19.854506178722321</v>
      </c>
    </row>
    <row r="390" spans="1:3" x14ac:dyDescent="0.7">
      <c r="A390" s="5">
        <v>43952</v>
      </c>
      <c r="B390" s="1">
        <v>5778.53</v>
      </c>
      <c r="C390" s="1">
        <f t="shared" si="7"/>
        <v>17.305439272617779</v>
      </c>
    </row>
    <row r="391" spans="1:3" x14ac:dyDescent="0.7">
      <c r="A391" s="5">
        <v>43983</v>
      </c>
      <c r="B391" s="1">
        <v>6251.48</v>
      </c>
      <c r="C391" s="1">
        <f t="shared" si="7"/>
        <v>15.996212096975437</v>
      </c>
    </row>
    <row r="392" spans="1:3" x14ac:dyDescent="0.7">
      <c r="A392" s="5">
        <v>44013</v>
      </c>
      <c r="B392" s="1">
        <v>6383.76</v>
      </c>
      <c r="C392" s="1">
        <f t="shared" si="7"/>
        <v>15.664749301352181</v>
      </c>
    </row>
    <row r="393" spans="1:3" x14ac:dyDescent="0.7">
      <c r="A393" s="5">
        <v>44046</v>
      </c>
      <c r="B393" s="1">
        <v>6758.2</v>
      </c>
      <c r="C393" s="1">
        <f t="shared" si="7"/>
        <v>14.796839395105206</v>
      </c>
    </row>
    <row r="394" spans="1:3" x14ac:dyDescent="0.7">
      <c r="A394" s="5">
        <v>44075</v>
      </c>
      <c r="B394" s="1">
        <v>7246.37</v>
      </c>
      <c r="C394" s="1">
        <f t="shared" si="7"/>
        <v>13.800012972012194</v>
      </c>
    </row>
    <row r="395" spans="1:3" x14ac:dyDescent="0.7">
      <c r="A395" s="5">
        <v>44105</v>
      </c>
      <c r="B395" s="1">
        <v>6956.2</v>
      </c>
      <c r="C395" s="1">
        <f t="shared" si="7"/>
        <v>14.375664874500446</v>
      </c>
    </row>
    <row r="396" spans="1:3" x14ac:dyDescent="0.7">
      <c r="A396" s="5">
        <v>44137</v>
      </c>
      <c r="B396" s="1">
        <v>6817.89</v>
      </c>
      <c r="C396" s="1">
        <f t="shared" si="7"/>
        <v>14.667294426868136</v>
      </c>
    </row>
    <row r="397" spans="1:3" x14ac:dyDescent="0.7">
      <c r="A397" s="5">
        <v>44166</v>
      </c>
      <c r="B397" s="1">
        <v>7556.51</v>
      </c>
      <c r="C397" s="1">
        <f t="shared" si="7"/>
        <v>13.233622399758618</v>
      </c>
    </row>
    <row r="398" spans="1:3" x14ac:dyDescent="0.7">
      <c r="A398" s="5">
        <v>44200</v>
      </c>
      <c r="B398" s="1">
        <v>7645.27</v>
      </c>
      <c r="C398" s="1">
        <f t="shared" si="7"/>
        <v>13.079982786742653</v>
      </c>
    </row>
    <row r="399" spans="1:3" x14ac:dyDescent="0.7">
      <c r="A399" s="5">
        <v>44228</v>
      </c>
      <c r="B399" s="1">
        <v>7804.31</v>
      </c>
      <c r="C399" s="1">
        <f t="shared" si="7"/>
        <v>12.813432577639791</v>
      </c>
    </row>
    <row r="400" spans="1:3" x14ac:dyDescent="0.7">
      <c r="A400" s="5">
        <v>44256</v>
      </c>
      <c r="B400" s="1">
        <v>8080.78</v>
      </c>
      <c r="C400" s="1">
        <f t="shared" si="7"/>
        <v>12.375043003274437</v>
      </c>
    </row>
    <row r="401" spans="1:3" x14ac:dyDescent="0.7">
      <c r="A401" s="5">
        <v>44287</v>
      </c>
      <c r="B401" s="1">
        <v>8335.91</v>
      </c>
      <c r="C401" s="1">
        <f t="shared" si="7"/>
        <v>11.996290746901058</v>
      </c>
    </row>
    <row r="402" spans="1:3" x14ac:dyDescent="0.7">
      <c r="A402" s="5">
        <v>44319</v>
      </c>
      <c r="B402" s="1">
        <v>8702.02</v>
      </c>
      <c r="C402" s="1">
        <f t="shared" si="7"/>
        <v>11.491584712515024</v>
      </c>
    </row>
    <row r="403" spans="1:3" x14ac:dyDescent="0.7">
      <c r="A403" s="5">
        <v>44348</v>
      </c>
      <c r="B403" s="1">
        <v>8734.74</v>
      </c>
      <c r="C403" s="1">
        <f t="shared" si="7"/>
        <v>11.448537678282353</v>
      </c>
    </row>
    <row r="404" spans="1:3" x14ac:dyDescent="0.7">
      <c r="A404" s="5">
        <v>44378</v>
      </c>
      <c r="B404" s="1">
        <v>8990.08</v>
      </c>
      <c r="C404" s="1">
        <f t="shared" si="7"/>
        <v>11.123371538406778</v>
      </c>
    </row>
    <row r="405" spans="1:3" x14ac:dyDescent="0.7">
      <c r="A405" s="5">
        <v>44410</v>
      </c>
      <c r="B405" s="1">
        <v>9138.36</v>
      </c>
      <c r="C405" s="1">
        <f t="shared" si="7"/>
        <v>10.942882530344612</v>
      </c>
    </row>
    <row r="406" spans="1:3" x14ac:dyDescent="0.7">
      <c r="A406" s="5">
        <v>44440</v>
      </c>
      <c r="B406" s="1">
        <v>9437.15</v>
      </c>
      <c r="C406" s="1">
        <f t="shared" si="7"/>
        <v>10.596419469861134</v>
      </c>
    </row>
    <row r="407" spans="1:3" x14ac:dyDescent="0.7">
      <c r="A407" s="5">
        <v>44470</v>
      </c>
      <c r="B407" s="1">
        <v>9098.25</v>
      </c>
      <c r="C407" s="1">
        <f t="shared" si="7"/>
        <v>10.991124666831533</v>
      </c>
    </row>
    <row r="408" spans="1:3" x14ac:dyDescent="0.7">
      <c r="A408" s="5">
        <v>44501</v>
      </c>
      <c r="B408" s="1">
        <v>9642.44</v>
      </c>
      <c r="C408" s="1">
        <f t="shared" si="7"/>
        <v>10.370819004318408</v>
      </c>
    </row>
    <row r="409" spans="1:3" x14ac:dyDescent="0.7">
      <c r="A409" s="5">
        <v>44531</v>
      </c>
      <c r="B409" s="1">
        <v>9446.2099999999991</v>
      </c>
      <c r="C409" s="1">
        <f t="shared" si="7"/>
        <v>10.586256286912953</v>
      </c>
    </row>
    <row r="410" spans="1:3" x14ac:dyDescent="0.7">
      <c r="A410" s="5">
        <v>44564</v>
      </c>
      <c r="B410" s="1">
        <v>10050.41</v>
      </c>
      <c r="C410" s="1">
        <f t="shared" si="7"/>
        <v>9.9498428422323073</v>
      </c>
    </row>
    <row r="411" spans="1:3" x14ac:dyDescent="0.7">
      <c r="A411" s="5">
        <v>44593</v>
      </c>
      <c r="B411" s="1">
        <v>9534.9500000000007</v>
      </c>
      <c r="C411" s="1">
        <f t="shared" si="7"/>
        <v>10.487731975521633</v>
      </c>
    </row>
    <row r="412" spans="1:3" x14ac:dyDescent="0.7">
      <c r="A412" s="5">
        <v>44621</v>
      </c>
      <c r="B412" s="1">
        <v>9044.4699999999993</v>
      </c>
      <c r="C412" s="1">
        <f t="shared" si="7"/>
        <v>11.056479815843273</v>
      </c>
    </row>
    <row r="413" spans="1:3" x14ac:dyDescent="0.7">
      <c r="A413" s="5">
        <v>44652</v>
      </c>
      <c r="B413" s="1">
        <v>9559.9500000000007</v>
      </c>
      <c r="C413" s="1">
        <f t="shared" si="7"/>
        <v>10.46030575473721</v>
      </c>
    </row>
    <row r="414" spans="1:3" x14ac:dyDescent="0.7">
      <c r="A414" s="5">
        <v>44683</v>
      </c>
      <c r="B414" s="1">
        <v>8746.0499999999993</v>
      </c>
      <c r="C414" s="1">
        <f t="shared" si="7"/>
        <v>11.433732942299669</v>
      </c>
    </row>
    <row r="415" spans="1:3" x14ac:dyDescent="0.7">
      <c r="A415" s="5">
        <v>44713</v>
      </c>
      <c r="B415" s="1">
        <v>8648.2800000000007</v>
      </c>
      <c r="C415" s="1">
        <f t="shared" si="7"/>
        <v>11.562992872571192</v>
      </c>
    </row>
    <row r="416" spans="1:3" x14ac:dyDescent="0.7">
      <c r="A416" s="5">
        <v>44743</v>
      </c>
      <c r="B416" s="1">
        <v>8077.89</v>
      </c>
      <c r="C416" s="1">
        <f t="shared" si="7"/>
        <v>12.379470381498137</v>
      </c>
    </row>
    <row r="417" spans="1:3" x14ac:dyDescent="0.7">
      <c r="A417" s="5">
        <v>44774</v>
      </c>
      <c r="B417" s="1">
        <v>8705.8700000000008</v>
      </c>
      <c r="C417" s="1">
        <f t="shared" si="7"/>
        <v>11.4865027849026</v>
      </c>
    </row>
    <row r="418" spans="1:3" x14ac:dyDescent="0.7">
      <c r="A418" s="5">
        <v>44805</v>
      </c>
      <c r="B418" s="1">
        <v>8400.9599999999991</v>
      </c>
      <c r="C418" s="1">
        <f t="shared" si="7"/>
        <v>11.903401516017219</v>
      </c>
    </row>
    <row r="419" spans="1:3" x14ac:dyDescent="0.7">
      <c r="A419" s="5">
        <v>44837</v>
      </c>
      <c r="B419" s="1">
        <v>7800</v>
      </c>
      <c r="C419" s="1">
        <f t="shared" si="7"/>
        <v>12.820512820512821</v>
      </c>
    </row>
    <row r="420" spans="1:3" x14ac:dyDescent="0.7">
      <c r="A420" s="5">
        <v>44866</v>
      </c>
      <c r="B420" s="1">
        <v>8185.07</v>
      </c>
      <c r="C420" s="1">
        <f t="shared" si="7"/>
        <v>12.217366497781937</v>
      </c>
    </row>
    <row r="421" spans="1:3" x14ac:dyDescent="0.7">
      <c r="A421" s="5">
        <v>44896</v>
      </c>
      <c r="B421" s="1">
        <v>8671.9</v>
      </c>
      <c r="C421" s="1">
        <f t="shared" si="7"/>
        <v>11.531498287572505</v>
      </c>
    </row>
    <row r="422" spans="1:3" x14ac:dyDescent="0.7">
      <c r="A422" s="5">
        <v>44929</v>
      </c>
      <c r="B422" s="1">
        <v>8145.6</v>
      </c>
      <c r="C422" s="1">
        <f t="shared" si="7"/>
        <v>12.276566489884109</v>
      </c>
    </row>
    <row r="423" spans="1:3" x14ac:dyDescent="0.7">
      <c r="A423" s="5">
        <v>44958</v>
      </c>
      <c r="B423" s="1">
        <v>8782.77</v>
      </c>
      <c r="C423" s="1">
        <f t="shared" si="7"/>
        <v>11.385929496047375</v>
      </c>
    </row>
    <row r="424" spans="1:3" x14ac:dyDescent="0.7">
      <c r="A424" s="5">
        <v>44986</v>
      </c>
      <c r="B424" s="1">
        <v>8440.25</v>
      </c>
      <c r="C424" s="1">
        <f t="shared" si="7"/>
        <v>11.847990284647967</v>
      </c>
    </row>
    <row r="425" spans="1:3" x14ac:dyDescent="0.7">
      <c r="A425" s="5">
        <v>45019</v>
      </c>
      <c r="B425" s="1">
        <v>8823.66</v>
      </c>
      <c r="C425" s="1">
        <f t="shared" si="7"/>
        <v>11.333165602482417</v>
      </c>
    </row>
    <row r="426" spans="1:3" x14ac:dyDescent="0.7">
      <c r="A426" s="5">
        <v>45047</v>
      </c>
      <c r="B426" s="1">
        <v>8924.92</v>
      </c>
      <c r="C426" s="1">
        <f t="shared" si="7"/>
        <v>11.204582225947123</v>
      </c>
    </row>
    <row r="427" spans="1:3" x14ac:dyDescent="0.7">
      <c r="A427" s="5">
        <v>45078</v>
      </c>
      <c r="B427" s="1">
        <v>9057.17</v>
      </c>
      <c r="C427" s="1">
        <f t="shared" si="7"/>
        <v>11.040976375622849</v>
      </c>
    </row>
    <row r="428" spans="1:3" x14ac:dyDescent="0.7">
      <c r="A428" s="5">
        <v>45110</v>
      </c>
      <c r="B428" s="1">
        <v>9571.35</v>
      </c>
      <c r="C428" s="1">
        <f t="shared" si="7"/>
        <v>10.447846959937731</v>
      </c>
    </row>
    <row r="429" spans="1:3" x14ac:dyDescent="0.7">
      <c r="A429" s="5">
        <v>45139</v>
      </c>
      <c r="B429" s="1">
        <v>9840.7099999999991</v>
      </c>
      <c r="C429" s="1">
        <f t="shared" si="7"/>
        <v>10.161868401771825</v>
      </c>
    </row>
    <row r="430" spans="1:3" x14ac:dyDescent="0.7">
      <c r="A430" s="5">
        <v>45170</v>
      </c>
      <c r="B430" s="1">
        <v>9727.64</v>
      </c>
      <c r="C430" s="1">
        <f t="shared" si="7"/>
        <v>10.27998569025992</v>
      </c>
    </row>
    <row r="431" spans="1:3" x14ac:dyDescent="0.7">
      <c r="A431" s="5">
        <v>45201</v>
      </c>
      <c r="B431" s="1">
        <v>9247.51</v>
      </c>
      <c r="C431" s="1">
        <f t="shared" si="7"/>
        <v>10.813721747800219</v>
      </c>
    </row>
    <row r="432" spans="1:3" x14ac:dyDescent="0.7">
      <c r="A432" s="5">
        <v>45231</v>
      </c>
      <c r="B432" s="1">
        <v>9147.4500000000007</v>
      </c>
      <c r="C432" s="1">
        <f t="shared" si="7"/>
        <v>10.932008373918414</v>
      </c>
    </row>
    <row r="433" spans="1:3" x14ac:dyDescent="0.7">
      <c r="A433" s="5">
        <v>45261</v>
      </c>
      <c r="B433" s="1">
        <v>9937.89</v>
      </c>
      <c r="C433" s="1">
        <f t="shared" si="7"/>
        <v>10.062498176172205</v>
      </c>
    </row>
    <row r="434" spans="1:3" x14ac:dyDescent="0.7">
      <c r="A434" s="5">
        <v>45293</v>
      </c>
      <c r="B434" s="1">
        <v>10269.69</v>
      </c>
      <c r="C434" s="1">
        <f>$K$1*4/B434</f>
        <v>38.949569071705184</v>
      </c>
    </row>
    <row r="435" spans="1:3" x14ac:dyDescent="0.7">
      <c r="A435" s="5">
        <v>45323</v>
      </c>
      <c r="B435" s="1">
        <v>10633.14</v>
      </c>
      <c r="C435" s="1">
        <f t="shared" ref="C435:C437" si="8">$K$1*4/B435</f>
        <v>37.618238826912844</v>
      </c>
    </row>
    <row r="436" spans="1:3" x14ac:dyDescent="0.7">
      <c r="A436" s="5">
        <v>45352</v>
      </c>
      <c r="B436" s="1">
        <v>11151.34</v>
      </c>
      <c r="C436" s="1">
        <f t="shared" si="8"/>
        <v>35.870128612346136</v>
      </c>
    </row>
    <row r="437" spans="1:3" x14ac:dyDescent="0.7">
      <c r="A437" s="5">
        <v>45383</v>
      </c>
      <c r="B437" s="1">
        <v>11395.08</v>
      </c>
      <c r="C437" s="1">
        <f t="shared" si="8"/>
        <v>35.102868957479892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DA604-A02D-498F-A952-006973AE43B0}">
  <dimension ref="A1:L437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RowHeight="17.649999999999999" x14ac:dyDescent="0.7"/>
  <cols>
    <col min="1" max="1" width="10.8125" style="7" bestFit="1" customWidth="1"/>
    <col min="2" max="3" width="9.9375" style="3" customWidth="1"/>
    <col min="4" max="4" width="3.125" customWidth="1"/>
    <col min="5" max="5" width="5.5" style="3" bestFit="1" customWidth="1"/>
    <col min="6" max="9" width="9.9375" style="10" customWidth="1"/>
  </cols>
  <sheetData>
    <row r="1" spans="1:12" x14ac:dyDescent="0.7">
      <c r="A1" s="4" t="s">
        <v>0</v>
      </c>
      <c r="B1" s="2" t="s">
        <v>2</v>
      </c>
      <c r="C1" s="2" t="s">
        <v>3</v>
      </c>
      <c r="E1" s="2" t="s">
        <v>1</v>
      </c>
      <c r="F1" s="2" t="s">
        <v>4</v>
      </c>
      <c r="G1" s="2" t="s">
        <v>5</v>
      </c>
      <c r="H1" s="2" t="s">
        <v>13</v>
      </c>
      <c r="I1" s="2" t="s">
        <v>6</v>
      </c>
      <c r="K1" s="11" t="s">
        <v>7</v>
      </c>
      <c r="L1" s="9">
        <f>100000</f>
        <v>100000</v>
      </c>
    </row>
    <row r="2" spans="1:12" x14ac:dyDescent="0.7">
      <c r="A2" s="5">
        <v>32146</v>
      </c>
      <c r="B2" s="1">
        <v>256.02</v>
      </c>
      <c r="C2" s="1">
        <f>$L$1/B2</f>
        <v>390.59448480587457</v>
      </c>
      <c r="E2" s="8">
        <v>1988</v>
      </c>
      <c r="F2" s="9">
        <f>$L$1*12/B2*B14</f>
        <v>1338879.7750175768</v>
      </c>
      <c r="G2" s="9">
        <f>SUM(C2:C13)*B14</f>
        <v>1270302.7558012435</v>
      </c>
      <c r="H2" s="9">
        <f>(SUM(C2:C12)+C2)*B14</f>
        <v>1280563.7809730254</v>
      </c>
      <c r="I2" s="9">
        <f t="shared" ref="I2:I38" si="0">F2-H2</f>
        <v>58315.994044551393</v>
      </c>
    </row>
    <row r="3" spans="1:12" x14ac:dyDescent="0.7">
      <c r="A3" s="5">
        <v>32174</v>
      </c>
      <c r="B3" s="1">
        <v>255.51</v>
      </c>
      <c r="C3" s="1">
        <f t="shared" ref="C3:C66" si="1">$L$1/B3</f>
        <v>391.3741145160659</v>
      </c>
      <c r="E3" s="8">
        <v>1989</v>
      </c>
      <c r="F3" s="9">
        <f>$L$1*12/B14*B26</f>
        <v>1622237.0033257487</v>
      </c>
      <c r="G3" s="9">
        <f>SUM(C14:C25)*B26</f>
        <v>1382211.6735200302</v>
      </c>
      <c r="H3" s="9">
        <f>SUM(C13:C24)*B26</f>
        <v>1416338.7231552587</v>
      </c>
      <c r="I3" s="9">
        <f t="shared" si="0"/>
        <v>205898.28017049003</v>
      </c>
    </row>
    <row r="4" spans="1:12" x14ac:dyDescent="0.7">
      <c r="A4" s="5">
        <v>32203</v>
      </c>
      <c r="B4" s="1">
        <v>269.44</v>
      </c>
      <c r="C4" s="1">
        <f t="shared" si="1"/>
        <v>371.14014251781475</v>
      </c>
      <c r="E4" s="8">
        <v>1990</v>
      </c>
      <c r="F4" s="9">
        <f>$L$1*12/B26*B38</f>
        <v>1129397.141081417</v>
      </c>
      <c r="G4" s="9">
        <f>SUM(C26:C37)*B38</f>
        <v>1190588.1624876494</v>
      </c>
      <c r="H4" s="9">
        <f>SUM(C25:C36)*B38</f>
        <v>1186415.7343287703</v>
      </c>
      <c r="I4" s="9">
        <f t="shared" si="0"/>
        <v>-57018.593247353332</v>
      </c>
    </row>
    <row r="5" spans="1:12" x14ac:dyDescent="0.7">
      <c r="A5" s="5">
        <v>32237</v>
      </c>
      <c r="B5" s="1">
        <v>258.41000000000003</v>
      </c>
      <c r="C5" s="1">
        <f t="shared" si="1"/>
        <v>386.98192794396499</v>
      </c>
      <c r="E5" s="8">
        <v>1991</v>
      </c>
      <c r="F5" s="9">
        <f>$L$1*12/B38*B50</f>
        <v>1584327.5368699098</v>
      </c>
      <c r="G5" s="9">
        <f>SUM(C38:C49)*B50</f>
        <v>1363874.7634979945</v>
      </c>
      <c r="H5" s="9">
        <f>SUM(C37:C48)*B50</f>
        <v>1387528.5391737318</v>
      </c>
      <c r="I5" s="9">
        <f t="shared" si="0"/>
        <v>196798.99769617803</v>
      </c>
    </row>
    <row r="6" spans="1:12" x14ac:dyDescent="0.7">
      <c r="A6" s="5">
        <v>32265</v>
      </c>
      <c r="B6" s="1">
        <v>264.33</v>
      </c>
      <c r="C6" s="1">
        <f t="shared" si="1"/>
        <v>378.3149850565581</v>
      </c>
      <c r="E6" s="8">
        <v>1992</v>
      </c>
      <c r="F6" s="9">
        <f>$L$1*12/B50*B62</f>
        <v>1290430.1433811269</v>
      </c>
      <c r="G6" s="9">
        <f>SUM(C50:C61)*B62</f>
        <v>1276250.5570836389</v>
      </c>
      <c r="H6" s="9">
        <f>SUM(C49:C60)*B62</f>
        <v>1292855.9377721972</v>
      </c>
      <c r="I6" s="9">
        <f t="shared" si="0"/>
        <v>-2425.7943910702597</v>
      </c>
    </row>
    <row r="7" spans="1:12" x14ac:dyDescent="0.7">
      <c r="A7" s="5">
        <v>32295</v>
      </c>
      <c r="B7" s="1">
        <v>270.95</v>
      </c>
      <c r="C7" s="1">
        <f t="shared" si="1"/>
        <v>369.07178446207791</v>
      </c>
      <c r="E7" s="8">
        <v>1993</v>
      </c>
      <c r="F7" s="9">
        <f>$L$1*12/B62*B74</f>
        <v>1318837.2093023257</v>
      </c>
      <c r="G7" s="9">
        <f>SUM(C62:C73)*B74</f>
        <v>1256326.1232529236</v>
      </c>
      <c r="H7" s="9">
        <f>SUM(C61:C72)*B74</f>
        <v>1266665.8629606895</v>
      </c>
      <c r="I7" s="9">
        <f t="shared" si="0"/>
        <v>52171.346341636265</v>
      </c>
    </row>
    <row r="8" spans="1:12" x14ac:dyDescent="0.7">
      <c r="A8" s="5">
        <v>32325</v>
      </c>
      <c r="B8" s="1">
        <v>276.86</v>
      </c>
      <c r="C8" s="1">
        <f t="shared" si="1"/>
        <v>361.19338293722456</v>
      </c>
      <c r="E8" s="8">
        <v>1994</v>
      </c>
      <c r="F8" s="9">
        <f>$L$1*12/B74*B86</f>
        <v>1217816.9634985011</v>
      </c>
      <c r="G8" s="9">
        <f>SUM(C74:C85)*B86</f>
        <v>1217807.4256821892</v>
      </c>
      <c r="H8" s="9">
        <f>SUM(C73:C84)*B86</f>
        <v>1217780.0449894585</v>
      </c>
      <c r="I8" s="9">
        <f t="shared" si="0"/>
        <v>36.918509042588994</v>
      </c>
    </row>
    <row r="9" spans="1:12" x14ac:dyDescent="0.7">
      <c r="A9" s="5">
        <v>32356</v>
      </c>
      <c r="B9" s="1">
        <v>277.76</v>
      </c>
      <c r="C9" s="1">
        <f t="shared" si="1"/>
        <v>360.02304147465441</v>
      </c>
      <c r="E9" s="8">
        <v>1995</v>
      </c>
      <c r="F9" s="9">
        <f>$L$1*12/B86*B98</f>
        <v>1664345.2877397833</v>
      </c>
      <c r="G9" s="9">
        <f>SUM(C86:C97)*B98</f>
        <v>1425598.0099020954</v>
      </c>
      <c r="H9" s="9">
        <f>SUM(C85:C96)*B98</f>
        <v>1465326.6994765191</v>
      </c>
      <c r="I9" s="9">
        <f t="shared" si="0"/>
        <v>199018.58826326416</v>
      </c>
    </row>
    <row r="10" spans="1:12" x14ac:dyDescent="0.7">
      <c r="A10" s="5">
        <v>32387</v>
      </c>
      <c r="B10" s="1">
        <v>264.85000000000002</v>
      </c>
      <c r="C10" s="1">
        <f t="shared" si="1"/>
        <v>377.57221068529356</v>
      </c>
      <c r="E10" s="8">
        <v>1996</v>
      </c>
      <c r="F10" s="9">
        <f>$L$1*12/B98*B110</f>
        <v>1456816.4165267718</v>
      </c>
      <c r="G10" s="9">
        <f>SUM(C98:C109)*B110</f>
        <v>1344848.1756830937</v>
      </c>
      <c r="H10" s="9">
        <f>SUM(C97:C108)*B110</f>
        <v>1371632.7727202114</v>
      </c>
      <c r="I10" s="9">
        <f t="shared" si="0"/>
        <v>85183.643806560431</v>
      </c>
    </row>
    <row r="11" spans="1:12" x14ac:dyDescent="0.7">
      <c r="A11" s="5">
        <v>32419</v>
      </c>
      <c r="B11" s="1">
        <v>279.08999999999997</v>
      </c>
      <c r="C11" s="1">
        <f t="shared" si="1"/>
        <v>358.30735605001973</v>
      </c>
      <c r="E11" s="8">
        <v>1997</v>
      </c>
      <c r="F11" s="9">
        <f>$L$1*12/B110*B122</f>
        <v>1616065.2185129768</v>
      </c>
      <c r="G11" s="9">
        <f>SUM(C110:C121)*B122</f>
        <v>1381678.9264085458</v>
      </c>
      <c r="H11" s="9">
        <f>SUM(C109:C120)*B122</f>
        <v>1412932.4945882414</v>
      </c>
      <c r="I11" s="9">
        <f t="shared" si="0"/>
        <v>203132.72392473533</v>
      </c>
    </row>
    <row r="12" spans="1:12" x14ac:dyDescent="0.7">
      <c r="A12" s="5">
        <v>32448</v>
      </c>
      <c r="B12" s="1">
        <v>287.51</v>
      </c>
      <c r="C12" s="1">
        <f t="shared" si="1"/>
        <v>347.81398907864076</v>
      </c>
      <c r="E12" s="8">
        <v>1998</v>
      </c>
      <c r="F12" s="9">
        <f>$L$1*12/B122*B134</f>
        <v>1534224.2383375224</v>
      </c>
      <c r="G12" s="9">
        <f>SUM(C122:C133)*B134</f>
        <v>1390599.6624562936</v>
      </c>
      <c r="H12" s="9">
        <f>SUM(C121:C132)*B134</f>
        <v>1414051.6103994008</v>
      </c>
      <c r="I12" s="9">
        <f t="shared" si="0"/>
        <v>120172.62793812156</v>
      </c>
    </row>
    <row r="13" spans="1:12" x14ac:dyDescent="0.7">
      <c r="A13" s="5">
        <v>32478</v>
      </c>
      <c r="B13" s="1">
        <v>281.95</v>
      </c>
      <c r="C13" s="1">
        <f t="shared" si="1"/>
        <v>354.67281432878173</v>
      </c>
      <c r="E13" s="8">
        <v>1999</v>
      </c>
      <c r="F13" s="9">
        <f>$L$1*12/B134*B146</f>
        <v>1439918.011171577</v>
      </c>
      <c r="G13" s="9">
        <f>SUM(C134:C145)*B146</f>
        <v>1341429.3743361454</v>
      </c>
      <c r="H13" s="9">
        <f>SUM(C133:C144)*B146</f>
        <v>1362768.0416150547</v>
      </c>
      <c r="I13" s="9">
        <f t="shared" si="0"/>
        <v>77149.969556522323</v>
      </c>
    </row>
    <row r="14" spans="1:12" x14ac:dyDescent="0.7">
      <c r="A14" s="5">
        <v>32511</v>
      </c>
      <c r="B14" s="1">
        <v>285.64999999999998</v>
      </c>
      <c r="C14" s="1">
        <f t="shared" si="1"/>
        <v>350.07876772273767</v>
      </c>
      <c r="E14" s="8">
        <v>2000</v>
      </c>
      <c r="F14" s="9">
        <f>$L$1*12/B146*B158</f>
        <v>1070386.7419872035</v>
      </c>
      <c r="G14" s="9">
        <f>SUM(C146:C157)*B158</f>
        <v>1078254.3326707806</v>
      </c>
      <c r="H14" s="9">
        <f>SUM(C145:C156)*B158</f>
        <v>1073544.2696429568</v>
      </c>
      <c r="I14" s="9">
        <f t="shared" si="0"/>
        <v>-3157.527655753307</v>
      </c>
    </row>
    <row r="15" spans="1:12" x14ac:dyDescent="0.7">
      <c r="A15" s="5">
        <v>32540</v>
      </c>
      <c r="B15" s="1">
        <v>308.86</v>
      </c>
      <c r="C15" s="1">
        <f t="shared" si="1"/>
        <v>323.77128796218352</v>
      </c>
      <c r="E15" s="8">
        <v>2001</v>
      </c>
      <c r="F15" s="9">
        <f>$L$1*12/B158*B170</f>
        <v>1094269.4276147068</v>
      </c>
      <c r="G15" s="9">
        <f>SUM(C158:C169)*B170</f>
        <v>1169317.0201819707</v>
      </c>
      <c r="H15" s="9">
        <f>SUM(C157:C168)*B170</f>
        <v>1156037.7778642413</v>
      </c>
      <c r="I15" s="9">
        <f t="shared" si="0"/>
        <v>-61768.350249534473</v>
      </c>
    </row>
    <row r="16" spans="1:12" x14ac:dyDescent="0.7">
      <c r="A16" s="5">
        <v>32568</v>
      </c>
      <c r="B16" s="1">
        <v>299.77</v>
      </c>
      <c r="C16" s="1">
        <f t="shared" si="1"/>
        <v>333.58908496513999</v>
      </c>
      <c r="E16" s="8">
        <v>2002</v>
      </c>
      <c r="F16" s="9">
        <f>$L$1*12/B170*B182</f>
        <v>960266.74690361135</v>
      </c>
      <c r="G16" s="9">
        <f>SUM(C170:C181)*B182</f>
        <v>1105951.5351325425</v>
      </c>
      <c r="H16" s="9">
        <f>SUM(C169:C180)*B182</f>
        <v>1090391.4939251896</v>
      </c>
      <c r="I16" s="9">
        <f t="shared" si="0"/>
        <v>-130124.74702157825</v>
      </c>
    </row>
    <row r="17" spans="1:9" x14ac:dyDescent="0.7">
      <c r="A17" s="5">
        <v>32601</v>
      </c>
      <c r="B17" s="1">
        <v>310.20999999999998</v>
      </c>
      <c r="C17" s="1">
        <f t="shared" si="1"/>
        <v>322.36227071983495</v>
      </c>
      <c r="E17" s="8">
        <v>2003</v>
      </c>
      <c r="F17" s="9">
        <f>$L$1*12/B182*B194</f>
        <v>1489951.4261378024</v>
      </c>
      <c r="G17" s="9">
        <f>SUM(C182:C193)*B194</f>
        <v>1414283.0044376322</v>
      </c>
      <c r="H17" s="9">
        <f>SUM(C181:C192)*B194</f>
        <v>1431517.8657980345</v>
      </c>
      <c r="I17" s="9">
        <f t="shared" si="0"/>
        <v>58433.560339767952</v>
      </c>
    </row>
    <row r="18" spans="1:9" x14ac:dyDescent="0.7">
      <c r="A18" s="5">
        <v>32629</v>
      </c>
      <c r="B18" s="1">
        <v>324.11</v>
      </c>
      <c r="C18" s="1">
        <f t="shared" si="1"/>
        <v>308.53722501619819</v>
      </c>
      <c r="E18" s="8">
        <v>2004</v>
      </c>
      <c r="F18" s="9">
        <f>$L$1*12/B194*B206</f>
        <v>1323786.0387503477</v>
      </c>
      <c r="G18" s="9">
        <f>SUM(C194:C205)*B206</f>
        <v>1288870.7623692777</v>
      </c>
      <c r="H18" s="9">
        <f>SUM(C193:C204)*B206</f>
        <v>1302305.8310363383</v>
      </c>
      <c r="I18" s="9">
        <f t="shared" si="0"/>
        <v>21480.207714009332</v>
      </c>
    </row>
    <row r="19" spans="1:9" x14ac:dyDescent="0.7">
      <c r="A19" s="5">
        <v>32660</v>
      </c>
      <c r="B19" s="1">
        <v>339.25</v>
      </c>
      <c r="C19" s="1">
        <f t="shared" si="1"/>
        <v>294.76787030213706</v>
      </c>
      <c r="E19" s="8">
        <v>2005</v>
      </c>
      <c r="F19" s="9">
        <f>$L$1*12/B206*B218</f>
        <v>1290086.052348512</v>
      </c>
      <c r="G19" s="9">
        <f>SUM(C206:C217)*B218</f>
        <v>1274985.9834385542</v>
      </c>
      <c r="H19" s="9">
        <f>SUM(C205:C216)*B218</f>
        <v>1283135.0035741406</v>
      </c>
      <c r="I19" s="9">
        <f t="shared" si="0"/>
        <v>6951.0487743713893</v>
      </c>
    </row>
    <row r="20" spans="1:9" x14ac:dyDescent="0.7">
      <c r="A20" s="5">
        <v>32692</v>
      </c>
      <c r="B20" s="1">
        <v>337.19</v>
      </c>
      <c r="C20" s="1">
        <f t="shared" si="1"/>
        <v>296.56870013938732</v>
      </c>
      <c r="E20" s="8">
        <v>2006</v>
      </c>
      <c r="F20" s="9">
        <f>$L$1*12/B218*B230</f>
        <v>1365689.7486138325</v>
      </c>
      <c r="G20" s="9">
        <f>SUM(C218:C229)*B230</f>
        <v>1315298.2682093324</v>
      </c>
      <c r="H20" s="9">
        <f>SUM(C217:C228)*B230</f>
        <v>1328041.1005411239</v>
      </c>
      <c r="I20" s="9">
        <f t="shared" si="0"/>
        <v>37648.648072708631</v>
      </c>
    </row>
    <row r="21" spans="1:9" x14ac:dyDescent="0.7">
      <c r="A21" s="5">
        <v>32721</v>
      </c>
      <c r="B21" s="1">
        <v>363.77</v>
      </c>
      <c r="C21" s="1">
        <f t="shared" si="1"/>
        <v>274.89897462682467</v>
      </c>
      <c r="E21" s="8">
        <v>2007</v>
      </c>
      <c r="F21" s="9">
        <f>$L$1*12/B230*B242</f>
        <v>1249172.1308472836</v>
      </c>
      <c r="G21" s="9">
        <f>SUM(C230:C241)*B242</f>
        <v>1190205.0031340986</v>
      </c>
      <c r="H21" s="9">
        <f>SUM(C229:C240)*B242</f>
        <v>1197482.6527813391</v>
      </c>
      <c r="I21" s="9">
        <f t="shared" si="0"/>
        <v>51689.47806594451</v>
      </c>
    </row>
    <row r="22" spans="1:9" x14ac:dyDescent="0.7">
      <c r="A22" s="5">
        <v>32752</v>
      </c>
      <c r="B22" s="1">
        <v>375.78</v>
      </c>
      <c r="C22" s="1">
        <f t="shared" si="1"/>
        <v>266.11315131193783</v>
      </c>
      <c r="E22" s="8">
        <v>2008</v>
      </c>
      <c r="F22" s="9">
        <f>$L$1*12/B242*B254</f>
        <v>791324.0462565046</v>
      </c>
      <c r="G22" s="9">
        <f>SUM(C242:C253)*B254</f>
        <v>924998.09767664084</v>
      </c>
      <c r="H22" s="9">
        <f>SUM(C241:C252)*B254</f>
        <v>875438.87881383428</v>
      </c>
      <c r="I22" s="9">
        <f t="shared" si="0"/>
        <v>-84114.832557329675</v>
      </c>
    </row>
    <row r="23" spans="1:9" x14ac:dyDescent="0.7">
      <c r="A23" s="5">
        <v>32783</v>
      </c>
      <c r="B23" s="1">
        <v>373.59</v>
      </c>
      <c r="C23" s="1">
        <f t="shared" si="1"/>
        <v>267.67311758880055</v>
      </c>
      <c r="E23" s="8">
        <v>2009</v>
      </c>
      <c r="F23" s="9">
        <f>$L$1*12/B254*B266</f>
        <v>1494474.9428016834</v>
      </c>
      <c r="G23" s="9">
        <f>SUM(C254:C265)*B266</f>
        <v>1498769.7858754175</v>
      </c>
      <c r="H23" s="9">
        <f>SUM(C253:C264)*B266</f>
        <v>1539029.3964812991</v>
      </c>
      <c r="I23" s="9">
        <f t="shared" si="0"/>
        <v>-44554.453679615632</v>
      </c>
    </row>
    <row r="24" spans="1:9" x14ac:dyDescent="0.7">
      <c r="A24" s="5">
        <v>32813</v>
      </c>
      <c r="B24" s="1">
        <v>364.01</v>
      </c>
      <c r="C24" s="1">
        <f t="shared" si="1"/>
        <v>274.71772753495782</v>
      </c>
      <c r="E24" s="8">
        <v>2010</v>
      </c>
      <c r="F24" s="9">
        <f>$L$1*12/B266*B278</f>
        <v>1374331.8372200145</v>
      </c>
      <c r="G24" s="9">
        <f>SUM(C266:C277)*B278</f>
        <v>1369025.3630636206</v>
      </c>
      <c r="H24" s="9">
        <f>SUM(C265:C276)*B278</f>
        <v>1380625.4002093147</v>
      </c>
      <c r="I24" s="9">
        <f t="shared" si="0"/>
        <v>-6293.5629893001169</v>
      </c>
    </row>
    <row r="25" spans="1:9" x14ac:dyDescent="0.7">
      <c r="A25" s="5">
        <v>32843</v>
      </c>
      <c r="B25" s="1">
        <v>375.52</v>
      </c>
      <c r="C25" s="1">
        <f t="shared" si="1"/>
        <v>266.29740093736689</v>
      </c>
      <c r="E25" s="8">
        <v>2011</v>
      </c>
      <c r="F25" s="9">
        <f>$L$1*12/B278*B290</f>
        <v>1230360.5668054062</v>
      </c>
      <c r="G25" s="9">
        <f>SUM(C278:C289)*B290</f>
        <v>1221162.1632753948</v>
      </c>
      <c r="H25" s="9">
        <f>SUM(C277:C288)*B290</f>
        <v>1226648.9968328017</v>
      </c>
      <c r="I25" s="9">
        <f t="shared" si="0"/>
        <v>3711.5699726045132</v>
      </c>
    </row>
    <row r="26" spans="1:9" x14ac:dyDescent="0.7">
      <c r="A26" s="5">
        <v>32875</v>
      </c>
      <c r="B26" s="1">
        <v>386.16</v>
      </c>
      <c r="C26" s="1">
        <f t="shared" si="1"/>
        <v>258.96001657344107</v>
      </c>
      <c r="E26" s="8">
        <v>2012</v>
      </c>
      <c r="F26" s="9">
        <f>$L$1*12/B290*B302</f>
        <v>1405883.9627805145</v>
      </c>
      <c r="G26" s="9">
        <f>SUM(C290:C301)*B302</f>
        <v>1294736.6542742217</v>
      </c>
      <c r="H26" s="9">
        <f>SUM(C289:C300)*B302</f>
        <v>1311165.3677859583</v>
      </c>
      <c r="I26" s="9">
        <f t="shared" si="0"/>
        <v>94718.594994556159</v>
      </c>
    </row>
    <row r="27" spans="1:9" x14ac:dyDescent="0.7">
      <c r="A27" s="5">
        <v>32905</v>
      </c>
      <c r="B27" s="1">
        <v>353.68</v>
      </c>
      <c r="C27" s="1">
        <f t="shared" si="1"/>
        <v>282.74146120787151</v>
      </c>
      <c r="E27" s="8">
        <v>2013</v>
      </c>
      <c r="F27" s="9">
        <f>$L$1*12/B302*B314</f>
        <v>1535507.5820988494</v>
      </c>
      <c r="G27" s="9">
        <f>SUM(C302:C313)*B314</f>
        <v>1374568.2944377696</v>
      </c>
      <c r="H27" s="9">
        <f>SUM(C301:C312)*B314</f>
        <v>1405717.9237602169</v>
      </c>
      <c r="I27" s="9">
        <f t="shared" si="0"/>
        <v>129789.65833863243</v>
      </c>
    </row>
    <row r="28" spans="1:9" x14ac:dyDescent="0.7">
      <c r="A28" s="5">
        <v>32933</v>
      </c>
      <c r="B28" s="1">
        <v>359.46</v>
      </c>
      <c r="C28" s="1">
        <f t="shared" si="1"/>
        <v>278.1950703833528</v>
      </c>
      <c r="E28" s="8">
        <v>2014</v>
      </c>
      <c r="F28" s="9">
        <f>$L$1*12/B314*B326</f>
        <v>1375978.8723609466</v>
      </c>
      <c r="G28" s="9">
        <f>SUM(C314:C325)*B326</f>
        <v>1304355.3894603457</v>
      </c>
      <c r="H28" s="9">
        <f>SUM(C313:C324)*B326</f>
        <v>1320802.0047565629</v>
      </c>
      <c r="I28" s="9">
        <f t="shared" si="0"/>
        <v>55176.867604383733</v>
      </c>
    </row>
    <row r="29" spans="1:9" x14ac:dyDescent="0.7">
      <c r="A29" s="5">
        <v>32965</v>
      </c>
      <c r="B29" s="1">
        <v>366.72</v>
      </c>
      <c r="C29" s="1">
        <f t="shared" si="1"/>
        <v>272.68760907504361</v>
      </c>
      <c r="E29" s="8">
        <v>2015</v>
      </c>
      <c r="F29" s="9">
        <f>$L$1*12/B326*B338</f>
        <v>1198506.6389292802</v>
      </c>
      <c r="G29" s="9">
        <f>SUM(C326:C337)*B338</f>
        <v>1188966.3271960448</v>
      </c>
      <c r="H29" s="9">
        <f>SUM(C325:C336)*B338</f>
        <v>1193344.0007364715</v>
      </c>
      <c r="I29" s="9">
        <f t="shared" si="0"/>
        <v>5162.6381928087212</v>
      </c>
    </row>
    <row r="30" spans="1:9" x14ac:dyDescent="0.7">
      <c r="A30" s="5">
        <v>32994</v>
      </c>
      <c r="B30" s="1">
        <v>360.48</v>
      </c>
      <c r="C30" s="1">
        <f t="shared" si="1"/>
        <v>277.40790057700843</v>
      </c>
      <c r="E30" s="8">
        <v>2016</v>
      </c>
      <c r="F30" s="9">
        <f>$L$1*12/B338*B350</f>
        <v>1375693.346687956</v>
      </c>
      <c r="G30" s="9">
        <f>SUM(C338:C349)*B350</f>
        <v>1313273.4741675488</v>
      </c>
      <c r="H30" s="9">
        <f>SUM(C337:C348)*B350</f>
        <v>1320018.9969818115</v>
      </c>
      <c r="I30" s="9">
        <f t="shared" si="0"/>
        <v>55674.349706144538</v>
      </c>
    </row>
    <row r="31" spans="1:9" x14ac:dyDescent="0.7">
      <c r="A31" s="5">
        <v>33025</v>
      </c>
      <c r="B31" s="1">
        <v>395.94</v>
      </c>
      <c r="C31" s="1">
        <f t="shared" si="1"/>
        <v>252.56351972521088</v>
      </c>
      <c r="E31" s="8">
        <v>2017</v>
      </c>
      <c r="F31" s="9">
        <f>$L$1*12/B350*B362</f>
        <v>1461742.5401151311</v>
      </c>
      <c r="G31" s="9">
        <f>SUM(C350:C361)*B362</f>
        <v>1344955.9744028815</v>
      </c>
      <c r="H31" s="9">
        <f>SUM(C349:C360)*B362</f>
        <v>1368511.0066099009</v>
      </c>
      <c r="I31" s="9">
        <f t="shared" si="0"/>
        <v>93231.533505230211</v>
      </c>
    </row>
    <row r="32" spans="1:9" x14ac:dyDescent="0.7">
      <c r="A32" s="5">
        <v>33056</v>
      </c>
      <c r="B32" s="1">
        <v>392.81</v>
      </c>
      <c r="C32" s="1">
        <f t="shared" si="1"/>
        <v>254.57600366589446</v>
      </c>
      <c r="E32" s="8">
        <v>2018</v>
      </c>
      <c r="F32" s="9">
        <f>$L$1*12/B362*B374</f>
        <v>1139336.5650231724</v>
      </c>
      <c r="G32" s="9">
        <f>SUM(C362:C373)*B374</f>
        <v>1106722.3021833091</v>
      </c>
      <c r="H32" s="9">
        <f>SUM(C361:C372)*B374</f>
        <v>1113615.7428838287</v>
      </c>
      <c r="I32" s="9">
        <f t="shared" si="0"/>
        <v>25720.822139343712</v>
      </c>
    </row>
    <row r="33" spans="1:9" x14ac:dyDescent="0.7">
      <c r="A33" s="5">
        <v>33086</v>
      </c>
      <c r="B33" s="1">
        <v>389.22</v>
      </c>
      <c r="C33" s="1">
        <f t="shared" si="1"/>
        <v>256.92410461949538</v>
      </c>
      <c r="E33" s="8">
        <v>2019</v>
      </c>
      <c r="F33" s="9">
        <f>$L$1*12/B374*B386</f>
        <v>1589230.0663652977</v>
      </c>
      <c r="G33" s="9">
        <f>SUM(C374:C385)*B386</f>
        <v>1379500.4978778984</v>
      </c>
      <c r="H33" s="9">
        <f>SUM(C373:C384)*B386</f>
        <v>1394031.3934555051</v>
      </c>
      <c r="I33" s="9">
        <f t="shared" si="0"/>
        <v>195198.67290979251</v>
      </c>
    </row>
    <row r="34" spans="1:9" x14ac:dyDescent="0.7">
      <c r="A34" s="5">
        <v>33120</v>
      </c>
      <c r="B34" s="1">
        <v>355.32</v>
      </c>
      <c r="C34" s="1">
        <f t="shared" si="1"/>
        <v>281.43645164921759</v>
      </c>
      <c r="E34" s="8">
        <v>2020</v>
      </c>
      <c r="F34" s="9">
        <f>$L$1*12/B386*B398</f>
        <v>1388095.2416976711</v>
      </c>
      <c r="G34" s="9">
        <f>SUM(C386:C397)*B398</f>
        <v>1421109.740424606</v>
      </c>
      <c r="H34" s="9">
        <f>SUM(C385:C396)*B398</f>
        <v>1441156.235014199</v>
      </c>
      <c r="I34" s="9">
        <f t="shared" si="0"/>
        <v>-53060.993316527922</v>
      </c>
    </row>
    <row r="35" spans="1:9" x14ac:dyDescent="0.7">
      <c r="A35" s="5">
        <v>33147</v>
      </c>
      <c r="B35" s="1">
        <v>347.3</v>
      </c>
      <c r="C35" s="1">
        <f t="shared" si="1"/>
        <v>287.93550244745177</v>
      </c>
      <c r="E35" s="8">
        <v>2021</v>
      </c>
      <c r="F35" s="9">
        <f>$L$1*12/B398*B410</f>
        <v>1577510.2775964746</v>
      </c>
      <c r="G35" s="9">
        <f>SUM(C398:C409)*B410</f>
        <v>1385104.7417258597</v>
      </c>
      <c r="H35" s="9">
        <f>SUM(C397:C408)*B410</f>
        <v>1411711.8565800646</v>
      </c>
      <c r="I35" s="9">
        <f t="shared" si="0"/>
        <v>165798.42101640999</v>
      </c>
    </row>
    <row r="36" spans="1:9" x14ac:dyDescent="0.7">
      <c r="A36" s="5">
        <v>33178</v>
      </c>
      <c r="B36" s="1">
        <v>339.35</v>
      </c>
      <c r="C36" s="1">
        <f t="shared" si="1"/>
        <v>294.68100780904666</v>
      </c>
      <c r="E36" s="8">
        <v>2022</v>
      </c>
      <c r="F36" s="9">
        <f>$L$1*12/B410*B422</f>
        <v>972569.27826824982</v>
      </c>
      <c r="G36" s="9">
        <f>SUM(C410:C421)*B422</f>
        <v>1118308.1084162849</v>
      </c>
      <c r="H36" s="9">
        <f>SUM(C409:C420)*B422</f>
        <v>1110608.5451757126</v>
      </c>
      <c r="I36" s="9">
        <f t="shared" si="0"/>
        <v>-138039.26690746273</v>
      </c>
    </row>
    <row r="37" spans="1:9" x14ac:dyDescent="0.7">
      <c r="A37" s="5">
        <v>33210</v>
      </c>
      <c r="B37" s="1">
        <v>360</v>
      </c>
      <c r="C37" s="1">
        <f t="shared" si="1"/>
        <v>277.77777777777777</v>
      </c>
      <c r="E37" s="8">
        <v>2023</v>
      </c>
      <c r="F37" s="9">
        <f>$L$1*12/B422*B434</f>
        <v>1512918.3853859752</v>
      </c>
      <c r="G37" s="9">
        <f>SUM(C422:C433)*B434</f>
        <v>1353413.0719841889</v>
      </c>
      <c r="H37" s="9">
        <f>SUM(C421:C432)*B434</f>
        <v>1368499.2477382356</v>
      </c>
      <c r="I37" s="9">
        <f t="shared" si="0"/>
        <v>144419.13764773961</v>
      </c>
    </row>
    <row r="38" spans="1:9" x14ac:dyDescent="0.7">
      <c r="A38" s="5">
        <v>33240</v>
      </c>
      <c r="B38" s="1">
        <v>363.44</v>
      </c>
      <c r="C38" s="1">
        <f t="shared" si="1"/>
        <v>275.14858023332602</v>
      </c>
      <c r="E38" s="8">
        <v>2024</v>
      </c>
      <c r="F38" s="9">
        <f>$L$1*12/B434*B437</f>
        <v>1331500.3666128188</v>
      </c>
      <c r="G38" s="9">
        <f>SUM(C434:C436)*B437</f>
        <v>1281239.2815773576</v>
      </c>
      <c r="H38" s="9">
        <f>(SUM(C434:C435)+$L$1*4/B433)*B437</f>
        <v>1331148.1832987298</v>
      </c>
      <c r="I38" s="9">
        <f t="shared" si="0"/>
        <v>352.18331408896483</v>
      </c>
    </row>
    <row r="39" spans="1:9" x14ac:dyDescent="0.7">
      <c r="A39" s="5">
        <v>33270</v>
      </c>
      <c r="B39" s="1">
        <v>382.68</v>
      </c>
      <c r="C39" s="1">
        <f t="shared" si="1"/>
        <v>261.3149367617853</v>
      </c>
    </row>
    <row r="40" spans="1:9" x14ac:dyDescent="0.7">
      <c r="A40" s="5">
        <v>33298</v>
      </c>
      <c r="B40" s="1">
        <v>414.92</v>
      </c>
      <c r="C40" s="1">
        <f t="shared" si="1"/>
        <v>241.01031524149232</v>
      </c>
      <c r="H40" s="10" t="s">
        <v>8</v>
      </c>
      <c r="I40" s="10">
        <f>AVERAGE(I2:I38)</f>
        <v>47634.550284976031</v>
      </c>
    </row>
    <row r="41" spans="1:9" x14ac:dyDescent="0.7">
      <c r="A41" s="5">
        <v>33329</v>
      </c>
      <c r="B41" s="1">
        <v>416.74</v>
      </c>
      <c r="C41" s="1">
        <f t="shared" si="1"/>
        <v>239.9577674329318</v>
      </c>
      <c r="H41" s="10" t="s">
        <v>9</v>
      </c>
      <c r="I41" s="10">
        <f>MAX(I2:I38)</f>
        <v>205898.28017049003</v>
      </c>
    </row>
    <row r="42" spans="1:9" x14ac:dyDescent="0.7">
      <c r="A42" s="5">
        <v>33359</v>
      </c>
      <c r="B42" s="1">
        <v>427.59</v>
      </c>
      <c r="C42" s="1">
        <f t="shared" si="1"/>
        <v>233.86889309852899</v>
      </c>
      <c r="H42" s="10" t="s">
        <v>10</v>
      </c>
      <c r="I42" s="10">
        <f>MIN(I2:I38)</f>
        <v>-138039.26690746273</v>
      </c>
    </row>
    <row r="43" spans="1:9" x14ac:dyDescent="0.7">
      <c r="A43" s="5">
        <v>33392</v>
      </c>
      <c r="B43" s="1">
        <v>438.38</v>
      </c>
      <c r="C43" s="1">
        <f t="shared" si="1"/>
        <v>228.11259637757198</v>
      </c>
      <c r="H43" s="10" t="s">
        <v>11</v>
      </c>
      <c r="I43" s="10">
        <f>COUNTIF(I2:I38,"&gt;0")</f>
        <v>27</v>
      </c>
    </row>
    <row r="44" spans="1:9" x14ac:dyDescent="0.7">
      <c r="A44" s="5">
        <v>33420</v>
      </c>
      <c r="B44" s="1">
        <v>427.73</v>
      </c>
      <c r="C44" s="1">
        <f t="shared" si="1"/>
        <v>233.79234563860379</v>
      </c>
      <c r="H44" s="10" t="s">
        <v>12</v>
      </c>
      <c r="I44" s="10">
        <f>COUNTIF(I2:I38,"&lt;0")</f>
        <v>10</v>
      </c>
    </row>
    <row r="45" spans="1:9" x14ac:dyDescent="0.7">
      <c r="A45" s="5">
        <v>33451</v>
      </c>
      <c r="B45" s="1">
        <v>438.89</v>
      </c>
      <c r="C45" s="1">
        <f t="shared" si="1"/>
        <v>227.84752443664701</v>
      </c>
    </row>
    <row r="46" spans="1:9" x14ac:dyDescent="0.7">
      <c r="A46" s="5">
        <v>33484</v>
      </c>
      <c r="B46" s="1">
        <v>446.39</v>
      </c>
      <c r="C46" s="1">
        <f t="shared" si="1"/>
        <v>224.01935527229554</v>
      </c>
    </row>
    <row r="47" spans="1:9" x14ac:dyDescent="0.7">
      <c r="A47" s="5">
        <v>33512</v>
      </c>
      <c r="B47" s="1">
        <v>444.08</v>
      </c>
      <c r="C47" s="1">
        <f t="shared" si="1"/>
        <v>225.18465141415962</v>
      </c>
    </row>
    <row r="48" spans="1:9" x14ac:dyDescent="0.7">
      <c r="A48" s="5">
        <v>33543</v>
      </c>
      <c r="B48" s="1">
        <v>447.2</v>
      </c>
      <c r="C48" s="1">
        <f t="shared" si="1"/>
        <v>223.61359570661898</v>
      </c>
    </row>
    <row r="49" spans="1:3" x14ac:dyDescent="0.7">
      <c r="A49" s="5">
        <v>33574</v>
      </c>
      <c r="B49" s="1">
        <v>437.67</v>
      </c>
      <c r="C49" s="1">
        <f t="shared" si="1"/>
        <v>228.48264674297985</v>
      </c>
    </row>
    <row r="50" spans="1:3" x14ac:dyDescent="0.7">
      <c r="A50" s="5">
        <v>33605</v>
      </c>
      <c r="B50" s="1">
        <v>479.84</v>
      </c>
      <c r="C50" s="1">
        <f t="shared" si="1"/>
        <v>208.40280093364456</v>
      </c>
    </row>
    <row r="51" spans="1:3" x14ac:dyDescent="0.7">
      <c r="A51" s="5">
        <v>33637</v>
      </c>
      <c r="B51" s="1">
        <v>471.68</v>
      </c>
      <c r="C51" s="1">
        <f t="shared" si="1"/>
        <v>212.00814111261872</v>
      </c>
    </row>
    <row r="52" spans="1:3" x14ac:dyDescent="0.7">
      <c r="A52" s="5">
        <v>33665</v>
      </c>
      <c r="B52" s="1">
        <v>476.66</v>
      </c>
      <c r="C52" s="1">
        <f t="shared" si="1"/>
        <v>209.79314396005537</v>
      </c>
    </row>
    <row r="53" spans="1:3" x14ac:dyDescent="0.7">
      <c r="A53" s="5">
        <v>33695</v>
      </c>
      <c r="B53" s="1">
        <v>468.16</v>
      </c>
      <c r="C53" s="1">
        <f t="shared" si="1"/>
        <v>213.60218728639779</v>
      </c>
    </row>
    <row r="54" spans="1:3" x14ac:dyDescent="0.7">
      <c r="A54" s="5">
        <v>33725</v>
      </c>
      <c r="B54" s="1">
        <v>478.45</v>
      </c>
      <c r="C54" s="1">
        <f t="shared" si="1"/>
        <v>209.00825582610514</v>
      </c>
    </row>
    <row r="55" spans="1:3" x14ac:dyDescent="0.7">
      <c r="A55" s="5">
        <v>33756</v>
      </c>
      <c r="B55" s="1">
        <v>486.04</v>
      </c>
      <c r="C55" s="1">
        <f t="shared" si="1"/>
        <v>205.74438317833923</v>
      </c>
    </row>
    <row r="56" spans="1:3" x14ac:dyDescent="0.7">
      <c r="A56" s="6">
        <v>33786</v>
      </c>
      <c r="B56" s="1">
        <v>481.95</v>
      </c>
      <c r="C56" s="1">
        <f t="shared" si="1"/>
        <v>207.49040356883495</v>
      </c>
    </row>
    <row r="57" spans="1:3" x14ac:dyDescent="0.7">
      <c r="A57" s="5">
        <v>33819</v>
      </c>
      <c r="B57" s="1">
        <v>497.05</v>
      </c>
      <c r="C57" s="1">
        <f t="shared" si="1"/>
        <v>201.18700331958556</v>
      </c>
    </row>
    <row r="58" spans="1:3" x14ac:dyDescent="0.7">
      <c r="A58" s="5">
        <v>33848</v>
      </c>
      <c r="B58" s="1">
        <v>488.23</v>
      </c>
      <c r="C58" s="1">
        <f t="shared" si="1"/>
        <v>204.82149806443684</v>
      </c>
    </row>
    <row r="59" spans="1:3" x14ac:dyDescent="0.7">
      <c r="A59" s="5">
        <v>33878</v>
      </c>
      <c r="B59" s="1">
        <v>489.66</v>
      </c>
      <c r="C59" s="1">
        <f t="shared" si="1"/>
        <v>204.22333864314012</v>
      </c>
    </row>
    <row r="60" spans="1:3" x14ac:dyDescent="0.7">
      <c r="A60" s="5">
        <v>33910</v>
      </c>
      <c r="B60" s="1">
        <v>498.08</v>
      </c>
      <c r="C60" s="1">
        <f t="shared" si="1"/>
        <v>200.77096048827499</v>
      </c>
    </row>
    <row r="61" spans="1:3" x14ac:dyDescent="0.7">
      <c r="A61" s="5">
        <v>33939</v>
      </c>
      <c r="B61" s="1">
        <v>509.42</v>
      </c>
      <c r="C61" s="1">
        <f t="shared" si="1"/>
        <v>196.30167641631658</v>
      </c>
    </row>
    <row r="62" spans="1:3" x14ac:dyDescent="0.7">
      <c r="A62" s="5">
        <v>33973</v>
      </c>
      <c r="B62" s="1">
        <v>516</v>
      </c>
      <c r="C62" s="1">
        <f t="shared" si="1"/>
        <v>193.79844961240309</v>
      </c>
    </row>
    <row r="63" spans="1:3" x14ac:dyDescent="0.7">
      <c r="A63" s="5">
        <v>34001</v>
      </c>
      <c r="B63" s="1">
        <v>525.03</v>
      </c>
      <c r="C63" s="1">
        <f t="shared" si="1"/>
        <v>190.46530674437653</v>
      </c>
    </row>
    <row r="64" spans="1:3" x14ac:dyDescent="0.7">
      <c r="A64" s="5">
        <v>34029</v>
      </c>
      <c r="B64" s="1">
        <v>526.07000000000005</v>
      </c>
      <c r="C64" s="1">
        <f t="shared" si="1"/>
        <v>190.08877145627005</v>
      </c>
    </row>
    <row r="65" spans="1:3" x14ac:dyDescent="0.7">
      <c r="A65" s="5">
        <v>34060</v>
      </c>
      <c r="B65" s="1">
        <v>537.09</v>
      </c>
      <c r="C65" s="1">
        <f t="shared" si="1"/>
        <v>186.18853451004486</v>
      </c>
    </row>
    <row r="66" spans="1:3" x14ac:dyDescent="0.7">
      <c r="A66" s="5">
        <v>34092</v>
      </c>
      <c r="B66" s="1">
        <v>528.54999999999995</v>
      </c>
      <c r="C66" s="1">
        <f t="shared" si="1"/>
        <v>189.19685933213509</v>
      </c>
    </row>
    <row r="67" spans="1:3" x14ac:dyDescent="0.7">
      <c r="A67" s="5">
        <v>34121</v>
      </c>
      <c r="B67" s="1">
        <v>544.20000000000005</v>
      </c>
      <c r="C67" s="1">
        <f t="shared" ref="C67:C130" si="2">$L$1/B67</f>
        <v>183.75597206909222</v>
      </c>
    </row>
    <row r="68" spans="1:3" x14ac:dyDescent="0.7">
      <c r="A68" s="5">
        <v>34151</v>
      </c>
      <c r="B68" s="1">
        <v>539.55999999999995</v>
      </c>
      <c r="C68" s="1">
        <f t="shared" si="2"/>
        <v>185.33619986655796</v>
      </c>
    </row>
    <row r="69" spans="1:3" x14ac:dyDescent="0.7">
      <c r="A69" s="5">
        <v>34183</v>
      </c>
      <c r="B69" s="1">
        <v>541.75</v>
      </c>
      <c r="C69" s="1">
        <f t="shared" si="2"/>
        <v>184.58698661744347</v>
      </c>
    </row>
    <row r="70" spans="1:3" x14ac:dyDescent="0.7">
      <c r="A70" s="5">
        <v>34213</v>
      </c>
      <c r="B70" s="1">
        <v>559.20000000000005</v>
      </c>
      <c r="C70" s="1">
        <f t="shared" si="2"/>
        <v>178.82689556509297</v>
      </c>
    </row>
    <row r="71" spans="1:3" x14ac:dyDescent="0.7">
      <c r="A71" s="5">
        <v>34243</v>
      </c>
      <c r="B71" s="1">
        <v>558.24</v>
      </c>
      <c r="C71" s="1">
        <f t="shared" si="2"/>
        <v>179.13442247062196</v>
      </c>
    </row>
    <row r="72" spans="1:3" x14ac:dyDescent="0.7">
      <c r="A72" s="5">
        <v>34274</v>
      </c>
      <c r="B72" s="1">
        <v>568.49</v>
      </c>
      <c r="C72" s="1">
        <f t="shared" si="2"/>
        <v>175.90458935073616</v>
      </c>
    </row>
    <row r="73" spans="1:3" x14ac:dyDescent="0.7">
      <c r="A73" s="5">
        <v>34304</v>
      </c>
      <c r="B73" s="1">
        <v>561.58000000000004</v>
      </c>
      <c r="C73" s="1">
        <f t="shared" si="2"/>
        <v>178.06901955197833</v>
      </c>
    </row>
    <row r="74" spans="1:3" x14ac:dyDescent="0.7">
      <c r="A74" s="5">
        <v>34337</v>
      </c>
      <c r="B74" s="1">
        <v>567.1</v>
      </c>
      <c r="C74" s="1">
        <f t="shared" si="2"/>
        <v>176.33574325515781</v>
      </c>
    </row>
    <row r="75" spans="1:3" x14ac:dyDescent="0.7">
      <c r="A75" s="5">
        <v>34366</v>
      </c>
      <c r="B75" s="1">
        <v>585.27</v>
      </c>
      <c r="C75" s="1">
        <f t="shared" si="2"/>
        <v>170.86131187315257</v>
      </c>
    </row>
    <row r="76" spans="1:3" x14ac:dyDescent="0.7">
      <c r="A76" s="5">
        <v>34394</v>
      </c>
      <c r="B76" s="1">
        <v>568.33000000000004</v>
      </c>
      <c r="C76" s="1">
        <f t="shared" si="2"/>
        <v>175.95411116780741</v>
      </c>
    </row>
    <row r="77" spans="1:3" x14ac:dyDescent="0.7">
      <c r="A77" s="5">
        <v>34428</v>
      </c>
      <c r="B77" s="1">
        <v>538.37</v>
      </c>
      <c r="C77" s="1">
        <f t="shared" si="2"/>
        <v>185.74586251091256</v>
      </c>
    </row>
    <row r="78" spans="1:3" x14ac:dyDescent="0.7">
      <c r="A78" s="5">
        <v>34456</v>
      </c>
      <c r="B78" s="1">
        <v>556.44000000000005</v>
      </c>
      <c r="C78" s="1">
        <f t="shared" si="2"/>
        <v>179.71389547839837</v>
      </c>
    </row>
    <row r="79" spans="1:3" x14ac:dyDescent="0.7">
      <c r="A79" s="5">
        <v>34486</v>
      </c>
      <c r="B79" s="1">
        <v>564.19000000000005</v>
      </c>
      <c r="C79" s="1">
        <f t="shared" si="2"/>
        <v>177.2452542583172</v>
      </c>
    </row>
    <row r="80" spans="1:3" x14ac:dyDescent="0.7">
      <c r="A80" s="5">
        <v>34516</v>
      </c>
      <c r="B80" s="1">
        <v>551.47</v>
      </c>
      <c r="C80" s="1">
        <f t="shared" si="2"/>
        <v>181.33352675576185</v>
      </c>
    </row>
    <row r="81" spans="1:3" x14ac:dyDescent="0.7">
      <c r="A81" s="5">
        <v>34547</v>
      </c>
      <c r="B81" s="1">
        <v>570.54</v>
      </c>
      <c r="C81" s="1">
        <f t="shared" si="2"/>
        <v>175.27254881340485</v>
      </c>
    </row>
    <row r="82" spans="1:3" x14ac:dyDescent="0.7">
      <c r="A82" s="5">
        <v>34578</v>
      </c>
      <c r="B82" s="1">
        <v>587.45000000000005</v>
      </c>
      <c r="C82" s="1">
        <f t="shared" si="2"/>
        <v>170.22725338326666</v>
      </c>
    </row>
    <row r="83" spans="1:3" x14ac:dyDescent="0.7">
      <c r="A83" s="5">
        <v>34610</v>
      </c>
      <c r="B83" s="1">
        <v>574.82000000000005</v>
      </c>
      <c r="C83" s="1">
        <f t="shared" si="2"/>
        <v>173.96750287046379</v>
      </c>
    </row>
    <row r="84" spans="1:3" x14ac:dyDescent="0.7">
      <c r="A84" s="5">
        <v>34639</v>
      </c>
      <c r="B84" s="1">
        <v>583.98</v>
      </c>
      <c r="C84" s="1">
        <f t="shared" si="2"/>
        <v>171.23874105277577</v>
      </c>
    </row>
    <row r="85" spans="1:3" x14ac:dyDescent="0.7">
      <c r="A85" s="6">
        <v>34669</v>
      </c>
      <c r="B85" s="1">
        <v>561.42999999999995</v>
      </c>
      <c r="C85" s="1">
        <f t="shared" si="2"/>
        <v>178.11659512316763</v>
      </c>
    </row>
    <row r="86" spans="1:3" x14ac:dyDescent="0.7">
      <c r="A86" s="5">
        <v>34702</v>
      </c>
      <c r="B86" s="1">
        <v>575.52</v>
      </c>
      <c r="C86" s="1">
        <f t="shared" si="2"/>
        <v>173.75590770086183</v>
      </c>
    </row>
    <row r="87" spans="1:3" x14ac:dyDescent="0.7">
      <c r="A87" s="5">
        <v>34731</v>
      </c>
      <c r="B87" s="1">
        <v>590.65</v>
      </c>
      <c r="C87" s="1">
        <f t="shared" si="2"/>
        <v>169.30500296283756</v>
      </c>
    </row>
    <row r="88" spans="1:3" x14ac:dyDescent="0.7">
      <c r="A88" s="5">
        <v>34759</v>
      </c>
      <c r="B88" s="1">
        <v>611.64</v>
      </c>
      <c r="C88" s="1">
        <f t="shared" si="2"/>
        <v>163.49486626119941</v>
      </c>
    </row>
    <row r="89" spans="1:3" x14ac:dyDescent="0.7">
      <c r="A89" s="5">
        <v>34792</v>
      </c>
      <c r="B89" s="1">
        <v>633.33000000000004</v>
      </c>
      <c r="C89" s="1">
        <f t="shared" si="2"/>
        <v>157.89556787140984</v>
      </c>
    </row>
    <row r="90" spans="1:3" x14ac:dyDescent="0.7">
      <c r="A90" s="5">
        <v>34820</v>
      </c>
      <c r="B90" s="1">
        <v>649.95000000000005</v>
      </c>
      <c r="C90" s="1">
        <f t="shared" si="2"/>
        <v>153.85798907608276</v>
      </c>
    </row>
    <row r="91" spans="1:3" x14ac:dyDescent="0.7">
      <c r="A91" s="5">
        <v>34851</v>
      </c>
      <c r="B91" s="1">
        <v>676.53</v>
      </c>
      <c r="C91" s="1">
        <f t="shared" si="2"/>
        <v>147.81310510989906</v>
      </c>
    </row>
    <row r="92" spans="1:3" x14ac:dyDescent="0.7">
      <c r="A92" s="5">
        <v>34883</v>
      </c>
      <c r="B92" s="1">
        <v>695.08</v>
      </c>
      <c r="C92" s="1">
        <f t="shared" si="2"/>
        <v>143.86833170282557</v>
      </c>
    </row>
    <row r="93" spans="1:3" x14ac:dyDescent="0.7">
      <c r="A93" s="5">
        <v>34912</v>
      </c>
      <c r="B93" s="1">
        <v>711.95</v>
      </c>
      <c r="C93" s="1">
        <f t="shared" si="2"/>
        <v>140.45930191726947</v>
      </c>
    </row>
    <row r="94" spans="1:3" x14ac:dyDescent="0.7">
      <c r="A94" s="5">
        <v>34943</v>
      </c>
      <c r="B94" s="1">
        <v>719.34</v>
      </c>
      <c r="C94" s="1">
        <f t="shared" si="2"/>
        <v>139.01632051602857</v>
      </c>
    </row>
    <row r="95" spans="1:3" x14ac:dyDescent="0.7">
      <c r="A95" s="5">
        <v>34974</v>
      </c>
      <c r="B95" s="1">
        <v>743.65</v>
      </c>
      <c r="C95" s="1">
        <f t="shared" si="2"/>
        <v>134.47186176292612</v>
      </c>
    </row>
    <row r="96" spans="1:3" x14ac:dyDescent="0.7">
      <c r="A96" s="5">
        <v>35004</v>
      </c>
      <c r="B96" s="1">
        <v>748.01</v>
      </c>
      <c r="C96" s="1">
        <f t="shared" si="2"/>
        <v>133.68805229876605</v>
      </c>
    </row>
    <row r="97" spans="1:3" x14ac:dyDescent="0.7">
      <c r="A97" s="6">
        <v>35034</v>
      </c>
      <c r="B97" s="1">
        <v>779.15</v>
      </c>
      <c r="C97" s="1">
        <f t="shared" si="2"/>
        <v>128.34499133671309</v>
      </c>
    </row>
    <row r="98" spans="1:3" x14ac:dyDescent="0.7">
      <c r="A98" s="5">
        <v>35066</v>
      </c>
      <c r="B98" s="1">
        <v>798.22</v>
      </c>
      <c r="C98" s="1">
        <f t="shared" si="2"/>
        <v>125.278745208088</v>
      </c>
    </row>
    <row r="99" spans="1:3" x14ac:dyDescent="0.7">
      <c r="A99" s="5">
        <v>35096</v>
      </c>
      <c r="B99" s="1">
        <v>822.3</v>
      </c>
      <c r="C99" s="1">
        <f t="shared" si="2"/>
        <v>121.61011796181442</v>
      </c>
    </row>
    <row r="100" spans="1:3" x14ac:dyDescent="0.7">
      <c r="A100" s="5">
        <v>35125</v>
      </c>
      <c r="B100" s="1">
        <v>831.7</v>
      </c>
      <c r="C100" s="1">
        <f t="shared" si="2"/>
        <v>120.23566189731874</v>
      </c>
    </row>
    <row r="101" spans="1:3" x14ac:dyDescent="0.7">
      <c r="A101" s="5">
        <v>35156</v>
      </c>
      <c r="B101" s="1">
        <v>845.2</v>
      </c>
      <c r="C101" s="1">
        <f t="shared" si="2"/>
        <v>118.3151916706105</v>
      </c>
    </row>
    <row r="102" spans="1:3" x14ac:dyDescent="0.7">
      <c r="A102" s="5">
        <v>35186</v>
      </c>
      <c r="B102" s="1">
        <v>847.49</v>
      </c>
      <c r="C102" s="1">
        <f t="shared" si="2"/>
        <v>117.99549257218374</v>
      </c>
    </row>
    <row r="103" spans="1:3" x14ac:dyDescent="0.7">
      <c r="A103" s="5">
        <v>35219</v>
      </c>
      <c r="B103" s="1">
        <v>866.83</v>
      </c>
      <c r="C103" s="1">
        <f t="shared" si="2"/>
        <v>115.36287391991509</v>
      </c>
    </row>
    <row r="104" spans="1:3" x14ac:dyDescent="0.7">
      <c r="A104" s="5">
        <v>35247</v>
      </c>
      <c r="B104" s="1">
        <v>878.97</v>
      </c>
      <c r="C104" s="1">
        <f t="shared" si="2"/>
        <v>113.76952569484737</v>
      </c>
    </row>
    <row r="105" spans="1:3" x14ac:dyDescent="0.7">
      <c r="A105" s="5">
        <v>35278</v>
      </c>
      <c r="B105" s="1">
        <v>846.77</v>
      </c>
      <c r="C105" s="1">
        <f t="shared" si="2"/>
        <v>118.09582295074223</v>
      </c>
    </row>
    <row r="106" spans="1:3" x14ac:dyDescent="0.7">
      <c r="A106" s="5">
        <v>35311</v>
      </c>
      <c r="B106" s="1">
        <v>854.63</v>
      </c>
      <c r="C106" s="1">
        <f t="shared" si="2"/>
        <v>117.00970010413863</v>
      </c>
    </row>
    <row r="107" spans="1:3" x14ac:dyDescent="0.7">
      <c r="A107" s="5">
        <v>35339</v>
      </c>
      <c r="B107" s="1">
        <v>901.29</v>
      </c>
      <c r="C107" s="1">
        <f t="shared" si="2"/>
        <v>110.95207979673579</v>
      </c>
    </row>
    <row r="108" spans="1:3" x14ac:dyDescent="0.7">
      <c r="A108" s="5">
        <v>35370</v>
      </c>
      <c r="B108" s="1">
        <v>921.91</v>
      </c>
      <c r="C108" s="1">
        <f t="shared" si="2"/>
        <v>108.47045807074444</v>
      </c>
    </row>
    <row r="109" spans="1:3" x14ac:dyDescent="0.7">
      <c r="A109" s="5">
        <v>35401</v>
      </c>
      <c r="B109" s="1">
        <v>993</v>
      </c>
      <c r="C109" s="1">
        <f t="shared" si="2"/>
        <v>100.70493454179255</v>
      </c>
    </row>
    <row r="110" spans="1:3" x14ac:dyDescent="0.7">
      <c r="A110" s="5">
        <v>35432</v>
      </c>
      <c r="B110" s="1">
        <v>969.05</v>
      </c>
      <c r="C110" s="1">
        <f t="shared" si="2"/>
        <v>103.19384964656108</v>
      </c>
    </row>
    <row r="111" spans="1:3" x14ac:dyDescent="0.7">
      <c r="A111" s="5">
        <v>35464</v>
      </c>
      <c r="B111" s="1">
        <v>1035.5899999999999</v>
      </c>
      <c r="C111" s="1">
        <f t="shared" si="2"/>
        <v>96.563311735339283</v>
      </c>
    </row>
    <row r="112" spans="1:3" x14ac:dyDescent="0.7">
      <c r="A112" s="5">
        <v>35492</v>
      </c>
      <c r="B112" s="1">
        <v>1048.78</v>
      </c>
      <c r="C112" s="1">
        <f t="shared" si="2"/>
        <v>95.348881557619336</v>
      </c>
    </row>
    <row r="113" spans="1:3" x14ac:dyDescent="0.7">
      <c r="A113" s="5">
        <v>35521</v>
      </c>
      <c r="B113" s="1">
        <v>1003.33</v>
      </c>
      <c r="C113" s="1">
        <f t="shared" si="2"/>
        <v>99.668105209651856</v>
      </c>
    </row>
    <row r="114" spans="1:3" x14ac:dyDescent="0.7">
      <c r="A114" s="5">
        <v>35551</v>
      </c>
      <c r="B114" s="1">
        <v>1056.1300000000001</v>
      </c>
      <c r="C114" s="1">
        <f t="shared" si="2"/>
        <v>94.685313361044564</v>
      </c>
    </row>
    <row r="115" spans="1:3" x14ac:dyDescent="0.7">
      <c r="A115" s="5">
        <v>35583</v>
      </c>
      <c r="B115" s="1">
        <v>1121.69</v>
      </c>
      <c r="C115" s="1">
        <f t="shared" si="2"/>
        <v>89.151191505674475</v>
      </c>
    </row>
    <row r="116" spans="1:3" x14ac:dyDescent="0.7">
      <c r="A116" s="5">
        <v>35612</v>
      </c>
      <c r="B116" s="1">
        <v>1182.57</v>
      </c>
      <c r="C116" s="1">
        <f t="shared" si="2"/>
        <v>84.561590434392897</v>
      </c>
    </row>
    <row r="117" spans="1:3" x14ac:dyDescent="0.7">
      <c r="A117" s="5">
        <v>35643</v>
      </c>
      <c r="B117" s="1">
        <v>1258.5899999999999</v>
      </c>
      <c r="C117" s="1">
        <f t="shared" si="2"/>
        <v>79.453992165836382</v>
      </c>
    </row>
    <row r="118" spans="1:3" x14ac:dyDescent="0.7">
      <c r="A118" s="5">
        <v>35675</v>
      </c>
      <c r="B118" s="1">
        <v>1234.44</v>
      </c>
      <c r="C118" s="1">
        <f t="shared" si="2"/>
        <v>81.008392469459835</v>
      </c>
    </row>
    <row r="119" spans="1:3" x14ac:dyDescent="0.7">
      <c r="A119" s="5">
        <v>35704</v>
      </c>
      <c r="B119" s="1">
        <v>1273.51</v>
      </c>
      <c r="C119" s="1">
        <f t="shared" si="2"/>
        <v>78.523136842270574</v>
      </c>
    </row>
    <row r="120" spans="1:3" x14ac:dyDescent="0.7">
      <c r="A120" s="5">
        <v>35737</v>
      </c>
      <c r="B120" s="1">
        <v>1252.96</v>
      </c>
      <c r="C120" s="1">
        <f t="shared" si="2"/>
        <v>79.811007534159103</v>
      </c>
    </row>
    <row r="121" spans="1:3" x14ac:dyDescent="0.7">
      <c r="A121" s="6">
        <v>35765</v>
      </c>
      <c r="B121" s="1">
        <v>1302.82</v>
      </c>
      <c r="C121" s="1">
        <f t="shared" si="2"/>
        <v>76.756574200580289</v>
      </c>
    </row>
    <row r="122" spans="1:3" x14ac:dyDescent="0.7">
      <c r="A122" s="5">
        <v>35797</v>
      </c>
      <c r="B122" s="1">
        <v>1305.04</v>
      </c>
      <c r="C122" s="1">
        <f t="shared" si="2"/>
        <v>76.626003800649784</v>
      </c>
    </row>
    <row r="123" spans="1:3" x14ac:dyDescent="0.7">
      <c r="A123" s="5">
        <v>35828</v>
      </c>
      <c r="B123" s="1">
        <v>1341.32</v>
      </c>
      <c r="C123" s="1">
        <f t="shared" si="2"/>
        <v>74.553424984343778</v>
      </c>
    </row>
    <row r="124" spans="1:3" x14ac:dyDescent="0.7">
      <c r="A124" s="5">
        <v>35856</v>
      </c>
      <c r="B124" s="1">
        <v>1405.73</v>
      </c>
      <c r="C124" s="1">
        <f t="shared" si="2"/>
        <v>71.137416146770718</v>
      </c>
    </row>
    <row r="125" spans="1:3" x14ac:dyDescent="0.7">
      <c r="A125" s="5">
        <v>35886</v>
      </c>
      <c r="B125" s="1">
        <v>1488.7</v>
      </c>
      <c r="C125" s="1">
        <f t="shared" si="2"/>
        <v>67.172701014307776</v>
      </c>
    </row>
    <row r="126" spans="1:3" x14ac:dyDescent="0.7">
      <c r="A126" s="5">
        <v>35916</v>
      </c>
      <c r="B126" s="1">
        <v>1507.33</v>
      </c>
      <c r="C126" s="1">
        <f t="shared" si="2"/>
        <v>66.342473114712774</v>
      </c>
    </row>
    <row r="127" spans="1:3" x14ac:dyDescent="0.7">
      <c r="A127" s="5">
        <v>35947</v>
      </c>
      <c r="B127" s="1">
        <v>1469.46</v>
      </c>
      <c r="C127" s="1">
        <f t="shared" si="2"/>
        <v>68.052209655247509</v>
      </c>
    </row>
    <row r="128" spans="1:3" x14ac:dyDescent="0.7">
      <c r="A128" s="5">
        <v>35977</v>
      </c>
      <c r="B128" s="1">
        <v>1548.77</v>
      </c>
      <c r="C128" s="1">
        <f t="shared" si="2"/>
        <v>64.567366361693473</v>
      </c>
    </row>
    <row r="129" spans="1:3" x14ac:dyDescent="0.7">
      <c r="A129" s="5">
        <v>36010</v>
      </c>
      <c r="B129" s="1">
        <v>1501.53</v>
      </c>
      <c r="C129" s="1">
        <f t="shared" si="2"/>
        <v>66.598735955991557</v>
      </c>
    </row>
    <row r="130" spans="1:3" x14ac:dyDescent="0.7">
      <c r="A130" s="5">
        <v>36039</v>
      </c>
      <c r="B130" s="1">
        <v>1343.94</v>
      </c>
      <c r="C130" s="1">
        <f t="shared" si="2"/>
        <v>74.408083694212536</v>
      </c>
    </row>
    <row r="131" spans="1:3" x14ac:dyDescent="0.7">
      <c r="A131" s="5">
        <v>36069</v>
      </c>
      <c r="B131" s="1">
        <v>1335.36</v>
      </c>
      <c r="C131" s="1">
        <f t="shared" ref="C131:C194" si="3">$L$1/B131</f>
        <v>74.886173017014144</v>
      </c>
    </row>
    <row r="132" spans="1:3" x14ac:dyDescent="0.7">
      <c r="A132" s="5">
        <v>36101</v>
      </c>
      <c r="B132" s="1">
        <v>1506.31</v>
      </c>
      <c r="C132" s="1">
        <f t="shared" si="3"/>
        <v>66.387397016550381</v>
      </c>
    </row>
    <row r="133" spans="1:3" x14ac:dyDescent="0.7">
      <c r="A133" s="5">
        <v>36130</v>
      </c>
      <c r="B133" s="1">
        <v>1594.87</v>
      </c>
      <c r="C133" s="1">
        <f t="shared" si="3"/>
        <v>62.701035194091055</v>
      </c>
    </row>
    <row r="134" spans="1:3" x14ac:dyDescent="0.7">
      <c r="A134" s="5">
        <v>36164</v>
      </c>
      <c r="B134" s="1">
        <v>1668.52</v>
      </c>
      <c r="C134" s="1">
        <f t="shared" si="3"/>
        <v>59.933354110229423</v>
      </c>
    </row>
    <row r="135" spans="1:3" x14ac:dyDescent="0.7">
      <c r="A135" s="5">
        <v>36192</v>
      </c>
      <c r="B135" s="1">
        <v>1730.81</v>
      </c>
      <c r="C135" s="1">
        <f t="shared" si="3"/>
        <v>57.776416822181524</v>
      </c>
    </row>
    <row r="136" spans="1:3" x14ac:dyDescent="0.7">
      <c r="A136" s="5">
        <v>36220</v>
      </c>
      <c r="B136" s="1">
        <v>1682.86</v>
      </c>
      <c r="C136" s="1">
        <f t="shared" si="3"/>
        <v>59.422649537097563</v>
      </c>
    </row>
    <row r="137" spans="1:3" x14ac:dyDescent="0.7">
      <c r="A137" s="5">
        <v>36251</v>
      </c>
      <c r="B137" s="1">
        <v>1763.31</v>
      </c>
      <c r="C137" s="1">
        <f t="shared" si="3"/>
        <v>56.711525483323975</v>
      </c>
    </row>
    <row r="138" spans="1:3" x14ac:dyDescent="0.7">
      <c r="A138" s="5">
        <v>36283</v>
      </c>
      <c r="B138" s="1">
        <v>1847.63</v>
      </c>
      <c r="C138" s="1">
        <f t="shared" si="3"/>
        <v>54.123390505674834</v>
      </c>
    </row>
    <row r="139" spans="1:3" x14ac:dyDescent="0.7">
      <c r="A139" s="5">
        <v>36312</v>
      </c>
      <c r="B139" s="1">
        <v>1767.8</v>
      </c>
      <c r="C139" s="1">
        <f t="shared" si="3"/>
        <v>56.567485009616476</v>
      </c>
    </row>
    <row r="140" spans="1:3" x14ac:dyDescent="0.7">
      <c r="A140" s="5">
        <v>36342</v>
      </c>
      <c r="B140" s="1">
        <v>1888.15</v>
      </c>
      <c r="C140" s="1">
        <f t="shared" si="3"/>
        <v>52.961893917326478</v>
      </c>
    </row>
    <row r="141" spans="1:3" x14ac:dyDescent="0.7">
      <c r="A141" s="5">
        <v>36374</v>
      </c>
      <c r="B141" s="1">
        <v>1817.27</v>
      </c>
      <c r="C141" s="1">
        <f t="shared" si="3"/>
        <v>55.02759633956429</v>
      </c>
    </row>
    <row r="142" spans="1:3" x14ac:dyDescent="0.7">
      <c r="A142" s="5">
        <v>36404</v>
      </c>
      <c r="B142" s="1">
        <v>1824.2</v>
      </c>
      <c r="C142" s="1">
        <f t="shared" si="3"/>
        <v>54.818550597522197</v>
      </c>
    </row>
    <row r="143" spans="1:3" x14ac:dyDescent="0.7">
      <c r="A143" s="5">
        <v>36434</v>
      </c>
      <c r="B143" s="1">
        <v>1759.77</v>
      </c>
      <c r="C143" s="1">
        <f t="shared" si="3"/>
        <v>56.825607891940422</v>
      </c>
    </row>
    <row r="144" spans="1:3" x14ac:dyDescent="0.7">
      <c r="A144" s="5">
        <v>36465</v>
      </c>
      <c r="B144" s="1">
        <v>1858.86</v>
      </c>
      <c r="C144" s="1">
        <f t="shared" si="3"/>
        <v>53.796412855190816</v>
      </c>
    </row>
    <row r="145" spans="1:3" x14ac:dyDescent="0.7">
      <c r="A145" s="5">
        <v>36495</v>
      </c>
      <c r="B145" s="1">
        <v>1921.49</v>
      </c>
      <c r="C145" s="1">
        <f t="shared" si="3"/>
        <v>52.042945838906263</v>
      </c>
    </row>
    <row r="146" spans="1:3" x14ac:dyDescent="0.7">
      <c r="A146" s="5">
        <v>36528</v>
      </c>
      <c r="B146" s="1">
        <v>2002.11</v>
      </c>
      <c r="C146" s="1">
        <f t="shared" si="3"/>
        <v>49.947305592599811</v>
      </c>
    </row>
    <row r="147" spans="1:3" x14ac:dyDescent="0.7">
      <c r="A147" s="5">
        <v>36557</v>
      </c>
      <c r="B147" s="1">
        <v>1940.24</v>
      </c>
      <c r="C147" s="1">
        <f t="shared" si="3"/>
        <v>51.540015668164763</v>
      </c>
    </row>
    <row r="148" spans="1:3" x14ac:dyDescent="0.7">
      <c r="A148" s="5">
        <v>36586</v>
      </c>
      <c r="B148" s="1">
        <v>1901.51</v>
      </c>
      <c r="C148" s="1">
        <f t="shared" si="3"/>
        <v>52.589783908577921</v>
      </c>
    </row>
    <row r="149" spans="1:3" x14ac:dyDescent="0.7">
      <c r="A149" s="5">
        <v>36619</v>
      </c>
      <c r="B149" s="1">
        <v>2077.9699999999998</v>
      </c>
      <c r="C149" s="1">
        <f t="shared" si="3"/>
        <v>48.123890142783587</v>
      </c>
    </row>
    <row r="150" spans="1:3" x14ac:dyDescent="0.7">
      <c r="A150" s="5">
        <v>36647</v>
      </c>
      <c r="B150" s="1">
        <v>2027.4</v>
      </c>
      <c r="C150" s="1">
        <f t="shared" si="3"/>
        <v>49.324257669922062</v>
      </c>
    </row>
    <row r="151" spans="1:3" x14ac:dyDescent="0.7">
      <c r="A151" s="5">
        <v>36678</v>
      </c>
      <c r="B151" s="1">
        <v>2003.45</v>
      </c>
      <c r="C151" s="1">
        <f t="shared" si="3"/>
        <v>49.913898525044296</v>
      </c>
    </row>
    <row r="152" spans="1:3" x14ac:dyDescent="0.7">
      <c r="A152" s="5">
        <v>36710</v>
      </c>
      <c r="B152" s="1">
        <v>2033.58</v>
      </c>
      <c r="C152" s="1">
        <f t="shared" si="3"/>
        <v>49.174362454390781</v>
      </c>
    </row>
    <row r="153" spans="1:3" x14ac:dyDescent="0.7">
      <c r="A153" s="5">
        <v>36739</v>
      </c>
      <c r="B153" s="1">
        <v>1991.43</v>
      </c>
      <c r="C153" s="1">
        <f t="shared" si="3"/>
        <v>50.215172012071726</v>
      </c>
    </row>
    <row r="154" spans="1:3" x14ac:dyDescent="0.7">
      <c r="A154" s="5">
        <v>36770</v>
      </c>
      <c r="B154" s="1">
        <v>2108.7600000000002</v>
      </c>
      <c r="C154" s="1">
        <f t="shared" si="3"/>
        <v>47.421233331436476</v>
      </c>
    </row>
    <row r="155" spans="1:3" x14ac:dyDescent="0.7">
      <c r="A155" s="5">
        <v>36801</v>
      </c>
      <c r="B155" s="1">
        <v>1992.94</v>
      </c>
      <c r="C155" s="1">
        <f t="shared" si="3"/>
        <v>50.177125252140051</v>
      </c>
    </row>
    <row r="156" spans="1:3" x14ac:dyDescent="0.7">
      <c r="A156" s="5">
        <v>36831</v>
      </c>
      <c r="B156" s="1">
        <v>1973.72</v>
      </c>
      <c r="C156" s="1">
        <f t="shared" si="3"/>
        <v>50.665747927770909</v>
      </c>
    </row>
    <row r="157" spans="1:3" x14ac:dyDescent="0.7">
      <c r="A157" s="5">
        <v>36861</v>
      </c>
      <c r="B157" s="1">
        <v>1828.81</v>
      </c>
      <c r="C157" s="1">
        <f t="shared" si="3"/>
        <v>54.680365921008743</v>
      </c>
    </row>
    <row r="158" spans="1:3" x14ac:dyDescent="0.7">
      <c r="A158" s="5">
        <v>36893</v>
      </c>
      <c r="B158" s="1">
        <v>1785.86</v>
      </c>
      <c r="C158" s="1">
        <f t="shared" si="3"/>
        <v>55.995430772848941</v>
      </c>
    </row>
    <row r="159" spans="1:3" x14ac:dyDescent="0.7">
      <c r="A159" s="5">
        <v>36923</v>
      </c>
      <c r="B159" s="1">
        <v>1913.11</v>
      </c>
      <c r="C159" s="1">
        <f t="shared" si="3"/>
        <v>52.270909670641004</v>
      </c>
    </row>
    <row r="160" spans="1:3" x14ac:dyDescent="0.7">
      <c r="A160" s="5">
        <v>36951</v>
      </c>
      <c r="B160" s="1">
        <v>1730.92</v>
      </c>
      <c r="C160" s="1">
        <f t="shared" si="3"/>
        <v>57.772745129757581</v>
      </c>
    </row>
    <row r="161" spans="1:3" x14ac:dyDescent="0.7">
      <c r="A161" s="5">
        <v>36983</v>
      </c>
      <c r="B161" s="1">
        <v>1599.36</v>
      </c>
      <c r="C161" s="1">
        <f t="shared" si="3"/>
        <v>62.525010004001608</v>
      </c>
    </row>
    <row r="162" spans="1:3" x14ac:dyDescent="0.7">
      <c r="A162" s="5">
        <v>37012</v>
      </c>
      <c r="B162" s="1">
        <v>1769.12</v>
      </c>
      <c r="C162" s="1">
        <f t="shared" si="3"/>
        <v>56.525278104368276</v>
      </c>
    </row>
    <row r="163" spans="1:3" x14ac:dyDescent="0.7">
      <c r="A163" s="5">
        <v>37043</v>
      </c>
      <c r="B163" s="1">
        <v>1763.87</v>
      </c>
      <c r="C163" s="1">
        <f t="shared" si="3"/>
        <v>56.693520497542337</v>
      </c>
    </row>
    <row r="164" spans="1:3" x14ac:dyDescent="0.7">
      <c r="A164" s="5">
        <v>37074</v>
      </c>
      <c r="B164" s="1">
        <v>1731.53</v>
      </c>
      <c r="C164" s="1">
        <f t="shared" si="3"/>
        <v>57.752392392854873</v>
      </c>
    </row>
    <row r="165" spans="1:3" x14ac:dyDescent="0.7">
      <c r="A165" s="5">
        <v>37104</v>
      </c>
      <c r="B165" s="1">
        <v>1704.24</v>
      </c>
      <c r="C165" s="1">
        <f t="shared" si="3"/>
        <v>58.67718161761254</v>
      </c>
    </row>
    <row r="166" spans="1:3" x14ac:dyDescent="0.7">
      <c r="A166" s="5">
        <v>37138</v>
      </c>
      <c r="B166" s="1">
        <v>1590.29</v>
      </c>
      <c r="C166" s="1">
        <f t="shared" si="3"/>
        <v>62.88161278760478</v>
      </c>
    </row>
    <row r="167" spans="1:3" x14ac:dyDescent="0.7">
      <c r="A167" s="5">
        <v>37165</v>
      </c>
      <c r="B167" s="1">
        <v>1459.33</v>
      </c>
      <c r="C167" s="1">
        <f t="shared" si="3"/>
        <v>68.524596904058711</v>
      </c>
    </row>
    <row r="168" spans="1:3" x14ac:dyDescent="0.7">
      <c r="A168" s="5">
        <v>37196</v>
      </c>
      <c r="B168" s="1">
        <v>1524.96</v>
      </c>
      <c r="C168" s="1">
        <f t="shared" si="3"/>
        <v>65.575490504668977</v>
      </c>
    </row>
    <row r="169" spans="1:3" x14ac:dyDescent="0.7">
      <c r="A169" s="5">
        <v>37228</v>
      </c>
      <c r="B169" s="1">
        <v>1591.48</v>
      </c>
      <c r="C169" s="1">
        <f t="shared" si="3"/>
        <v>62.834594214190567</v>
      </c>
    </row>
    <row r="170" spans="1:3" x14ac:dyDescent="0.7">
      <c r="A170" s="5">
        <v>37258</v>
      </c>
      <c r="B170" s="1">
        <v>1628.51</v>
      </c>
      <c r="C170" s="1">
        <f t="shared" si="3"/>
        <v>61.405824956555378</v>
      </c>
    </row>
    <row r="171" spans="1:3" x14ac:dyDescent="0.7">
      <c r="A171" s="5">
        <v>37288</v>
      </c>
      <c r="B171" s="1">
        <v>1584.06</v>
      </c>
      <c r="C171" s="1">
        <f t="shared" si="3"/>
        <v>63.12892188427206</v>
      </c>
    </row>
    <row r="172" spans="1:3" x14ac:dyDescent="0.7">
      <c r="A172" s="5">
        <v>37316</v>
      </c>
      <c r="B172" s="1">
        <v>1600.02</v>
      </c>
      <c r="C172" s="1">
        <f t="shared" si="3"/>
        <v>62.499218759765505</v>
      </c>
    </row>
    <row r="173" spans="1:3" x14ac:dyDescent="0.7">
      <c r="A173" s="5">
        <v>37347</v>
      </c>
      <c r="B173" s="1">
        <v>1622.23</v>
      </c>
      <c r="C173" s="1">
        <f t="shared" si="3"/>
        <v>61.643540065218865</v>
      </c>
    </row>
    <row r="174" spans="1:3" x14ac:dyDescent="0.7">
      <c r="A174" s="5">
        <v>37377</v>
      </c>
      <c r="B174" s="1">
        <v>1538.65</v>
      </c>
      <c r="C174" s="1">
        <f t="shared" si="3"/>
        <v>64.992038475286776</v>
      </c>
    </row>
    <row r="175" spans="1:3" x14ac:dyDescent="0.7">
      <c r="A175" s="5">
        <v>37410</v>
      </c>
      <c r="B175" s="1">
        <v>1476.26</v>
      </c>
      <c r="C175" s="1">
        <f t="shared" si="3"/>
        <v>67.738745207483774</v>
      </c>
    </row>
    <row r="176" spans="1:3" x14ac:dyDescent="0.7">
      <c r="A176" s="5">
        <v>37438</v>
      </c>
      <c r="B176" s="1">
        <v>1375.88</v>
      </c>
      <c r="C176" s="1">
        <f t="shared" si="3"/>
        <v>72.68075704276535</v>
      </c>
    </row>
    <row r="177" spans="1:3" x14ac:dyDescent="0.7">
      <c r="A177" s="5">
        <v>37469</v>
      </c>
      <c r="B177" s="1">
        <v>1258.22</v>
      </c>
      <c r="C177" s="1">
        <f t="shared" si="3"/>
        <v>79.477356901018894</v>
      </c>
    </row>
    <row r="178" spans="1:3" x14ac:dyDescent="0.7">
      <c r="A178" s="5">
        <v>37502</v>
      </c>
      <c r="B178" s="1">
        <v>1250.68</v>
      </c>
      <c r="C178" s="1">
        <f t="shared" si="3"/>
        <v>79.956503662007862</v>
      </c>
    </row>
    <row r="179" spans="1:3" x14ac:dyDescent="0.7">
      <c r="A179" s="5">
        <v>37530</v>
      </c>
      <c r="B179" s="1">
        <v>1209.5899999999999</v>
      </c>
      <c r="C179" s="1">
        <f t="shared" si="3"/>
        <v>82.672641142866595</v>
      </c>
    </row>
    <row r="180" spans="1:3" x14ac:dyDescent="0.7">
      <c r="A180" s="5">
        <v>37561</v>
      </c>
      <c r="B180" s="1">
        <v>1287.1300000000001</v>
      </c>
      <c r="C180" s="1">
        <f t="shared" si="3"/>
        <v>77.692230000077686</v>
      </c>
    </row>
    <row r="181" spans="1:3" x14ac:dyDescent="0.7">
      <c r="A181" s="5">
        <v>37592</v>
      </c>
      <c r="B181" s="1">
        <v>1337.35</v>
      </c>
      <c r="C181" s="1">
        <f t="shared" si="3"/>
        <v>74.774741092458967</v>
      </c>
    </row>
    <row r="182" spans="1:3" x14ac:dyDescent="0.7">
      <c r="A182" s="5">
        <v>37623</v>
      </c>
      <c r="B182" s="1">
        <v>1303.17</v>
      </c>
      <c r="C182" s="1">
        <f t="shared" si="3"/>
        <v>76.735959237858452</v>
      </c>
    </row>
    <row r="183" spans="1:3" x14ac:dyDescent="0.7">
      <c r="A183" s="5">
        <v>37655</v>
      </c>
      <c r="B183" s="1">
        <v>1234.79</v>
      </c>
      <c r="C183" s="1">
        <f t="shared" si="3"/>
        <v>80.985430721013287</v>
      </c>
    </row>
    <row r="184" spans="1:3" x14ac:dyDescent="0.7">
      <c r="A184" s="5">
        <v>37683</v>
      </c>
      <c r="B184" s="1">
        <v>1200.5999999999999</v>
      </c>
      <c r="C184" s="1">
        <f t="shared" si="3"/>
        <v>83.29168748958854</v>
      </c>
    </row>
    <row r="185" spans="1:3" x14ac:dyDescent="0.7">
      <c r="A185" s="5">
        <v>37712</v>
      </c>
      <c r="B185" s="1">
        <v>1236.3</v>
      </c>
      <c r="C185" s="1">
        <f t="shared" si="3"/>
        <v>80.886516217746504</v>
      </c>
    </row>
    <row r="186" spans="1:3" x14ac:dyDescent="0.7">
      <c r="A186" s="5">
        <v>37742</v>
      </c>
      <c r="B186" s="1">
        <v>1321.39</v>
      </c>
      <c r="C186" s="1">
        <f t="shared" si="3"/>
        <v>75.67788465176821</v>
      </c>
    </row>
    <row r="187" spans="1:3" x14ac:dyDescent="0.7">
      <c r="A187" s="5">
        <v>37774</v>
      </c>
      <c r="B187" s="1">
        <v>1396.7</v>
      </c>
      <c r="C187" s="1">
        <f t="shared" si="3"/>
        <v>71.597336579079254</v>
      </c>
    </row>
    <row r="188" spans="1:3" x14ac:dyDescent="0.7">
      <c r="A188" s="5">
        <v>37803</v>
      </c>
      <c r="B188" s="1">
        <v>1421.03</v>
      </c>
      <c r="C188" s="1">
        <f t="shared" si="3"/>
        <v>70.371491101524953</v>
      </c>
    </row>
    <row r="189" spans="1:3" x14ac:dyDescent="0.7">
      <c r="A189" s="5">
        <v>37834</v>
      </c>
      <c r="B189" s="1">
        <v>1419.64</v>
      </c>
      <c r="C189" s="1">
        <f t="shared" si="3"/>
        <v>70.440393339156401</v>
      </c>
    </row>
    <row r="190" spans="1:3" x14ac:dyDescent="0.7">
      <c r="A190" s="5">
        <v>37866</v>
      </c>
      <c r="B190" s="1">
        <v>1482.61</v>
      </c>
      <c r="C190" s="1">
        <f t="shared" si="3"/>
        <v>67.448621012943391</v>
      </c>
    </row>
    <row r="191" spans="1:3" x14ac:dyDescent="0.7">
      <c r="A191" s="5">
        <v>37895</v>
      </c>
      <c r="B191" s="1">
        <v>1479.23</v>
      </c>
      <c r="C191" s="1">
        <f t="shared" si="3"/>
        <v>67.60273926299493</v>
      </c>
    </row>
    <row r="192" spans="1:3" x14ac:dyDescent="0.7">
      <c r="A192" s="5">
        <v>37928</v>
      </c>
      <c r="B192" s="1">
        <v>1540.71</v>
      </c>
      <c r="C192" s="1">
        <f t="shared" si="3"/>
        <v>64.905141136229403</v>
      </c>
    </row>
    <row r="193" spans="1:3" x14ac:dyDescent="0.7">
      <c r="A193" s="5">
        <v>37956</v>
      </c>
      <c r="B193" s="1">
        <v>1559.5</v>
      </c>
      <c r="C193" s="1">
        <f t="shared" si="3"/>
        <v>64.123116383456235</v>
      </c>
    </row>
    <row r="194" spans="1:3" x14ac:dyDescent="0.7">
      <c r="A194" s="5">
        <v>37988</v>
      </c>
      <c r="B194" s="1">
        <v>1618.05</v>
      </c>
      <c r="C194" s="1">
        <f t="shared" si="3"/>
        <v>61.80278730570749</v>
      </c>
    </row>
    <row r="195" spans="1:3" x14ac:dyDescent="0.7">
      <c r="A195" s="5">
        <v>38019</v>
      </c>
      <c r="B195" s="1">
        <v>1658.79</v>
      </c>
      <c r="C195" s="1">
        <f t="shared" ref="C195:C258" si="4">$L$1/B195</f>
        <v>60.284906467967616</v>
      </c>
    </row>
    <row r="196" spans="1:3" x14ac:dyDescent="0.7">
      <c r="A196" s="5">
        <v>38047</v>
      </c>
      <c r="B196" s="1">
        <v>1691.9</v>
      </c>
      <c r="C196" s="1">
        <f t="shared" si="4"/>
        <v>59.105148058395883</v>
      </c>
    </row>
    <row r="197" spans="1:3" x14ac:dyDescent="0.7">
      <c r="A197" s="5">
        <v>38078</v>
      </c>
      <c r="B197" s="1">
        <v>1659.16</v>
      </c>
      <c r="C197" s="1">
        <f t="shared" si="4"/>
        <v>60.271462667856021</v>
      </c>
    </row>
    <row r="198" spans="1:3" x14ac:dyDescent="0.7">
      <c r="A198" s="5">
        <v>38110</v>
      </c>
      <c r="B198" s="1">
        <v>1639.46</v>
      </c>
      <c r="C198" s="1">
        <f t="shared" si="4"/>
        <v>60.995693704024497</v>
      </c>
    </row>
    <row r="199" spans="1:3" x14ac:dyDescent="0.7">
      <c r="A199" s="5">
        <v>38139</v>
      </c>
      <c r="B199" s="1">
        <v>1647.57</v>
      </c>
      <c r="C199" s="1">
        <f t="shared" si="4"/>
        <v>60.69544844832086</v>
      </c>
    </row>
    <row r="200" spans="1:3" x14ac:dyDescent="0.7">
      <c r="A200" s="5">
        <v>38169</v>
      </c>
      <c r="B200" s="1">
        <v>1661.53</v>
      </c>
      <c r="C200" s="1">
        <f t="shared" si="4"/>
        <v>60.185491685374323</v>
      </c>
    </row>
    <row r="201" spans="1:3" x14ac:dyDescent="0.7">
      <c r="A201" s="5">
        <v>38201</v>
      </c>
      <c r="B201" s="1">
        <v>1630.48</v>
      </c>
      <c r="C201" s="1">
        <f t="shared" si="4"/>
        <v>61.331632402728033</v>
      </c>
    </row>
    <row r="202" spans="1:3" x14ac:dyDescent="0.7">
      <c r="A202" s="5">
        <v>38231</v>
      </c>
      <c r="B202" s="1">
        <v>1632.82</v>
      </c>
      <c r="C202" s="1">
        <f t="shared" si="4"/>
        <v>61.243737827807109</v>
      </c>
    </row>
    <row r="203" spans="1:3" x14ac:dyDescent="0.7">
      <c r="A203" s="5">
        <v>38261</v>
      </c>
      <c r="B203" s="1">
        <v>1672.49</v>
      </c>
      <c r="C203" s="1">
        <f t="shared" si="4"/>
        <v>59.791089931778366</v>
      </c>
    </row>
    <row r="204" spans="1:3" x14ac:dyDescent="0.7">
      <c r="A204" s="5">
        <v>38292</v>
      </c>
      <c r="B204" s="1">
        <v>1673.11</v>
      </c>
      <c r="C204" s="1">
        <f t="shared" si="4"/>
        <v>59.768933303847326</v>
      </c>
    </row>
    <row r="205" spans="1:3" x14ac:dyDescent="0.7">
      <c r="A205" s="5">
        <v>38322</v>
      </c>
      <c r="B205" s="1">
        <v>1766.9</v>
      </c>
      <c r="C205" s="1">
        <f t="shared" si="4"/>
        <v>56.596298602071421</v>
      </c>
    </row>
    <row r="206" spans="1:3" x14ac:dyDescent="0.7">
      <c r="A206" s="5">
        <v>38355</v>
      </c>
      <c r="B206" s="1">
        <v>1784.96</v>
      </c>
      <c r="C206" s="1">
        <f t="shared" si="4"/>
        <v>56.023664395840804</v>
      </c>
    </row>
    <row r="207" spans="1:3" x14ac:dyDescent="0.7">
      <c r="A207" s="5">
        <v>38384</v>
      </c>
      <c r="B207" s="1">
        <v>1767.79</v>
      </c>
      <c r="C207" s="1">
        <f t="shared" si="4"/>
        <v>56.567804999462609</v>
      </c>
    </row>
    <row r="208" spans="1:3" x14ac:dyDescent="0.7">
      <c r="A208" s="5">
        <v>38412</v>
      </c>
      <c r="B208" s="1">
        <v>1802.79</v>
      </c>
      <c r="C208" s="1">
        <f t="shared" si="4"/>
        <v>55.469577710104893</v>
      </c>
    </row>
    <row r="209" spans="1:3" x14ac:dyDescent="0.7">
      <c r="A209" s="5">
        <v>38443</v>
      </c>
      <c r="B209" s="1">
        <v>1749.45</v>
      </c>
      <c r="C209" s="1">
        <f t="shared" si="4"/>
        <v>57.160821972619964</v>
      </c>
    </row>
    <row r="210" spans="1:3" x14ac:dyDescent="0.7">
      <c r="A210" s="5">
        <v>38474</v>
      </c>
      <c r="B210" s="1">
        <v>1735.43</v>
      </c>
      <c r="C210" s="1">
        <f t="shared" si="4"/>
        <v>57.622606500982464</v>
      </c>
    </row>
    <row r="211" spans="1:3" x14ac:dyDescent="0.7">
      <c r="A211" s="5">
        <v>38504</v>
      </c>
      <c r="B211" s="1">
        <v>1799.15</v>
      </c>
      <c r="C211" s="1">
        <f t="shared" si="4"/>
        <v>55.58180251785565</v>
      </c>
    </row>
    <row r="212" spans="1:3" x14ac:dyDescent="0.7">
      <c r="A212" s="5">
        <v>38534</v>
      </c>
      <c r="B212" s="1">
        <v>1789.85</v>
      </c>
      <c r="C212" s="1">
        <f t="shared" si="4"/>
        <v>55.870603681872787</v>
      </c>
    </row>
    <row r="213" spans="1:3" x14ac:dyDescent="0.7">
      <c r="A213" s="5">
        <v>38565</v>
      </c>
      <c r="B213" s="1">
        <v>1853.13</v>
      </c>
      <c r="C213" s="1">
        <f t="shared" si="4"/>
        <v>53.962754906563489</v>
      </c>
    </row>
    <row r="214" spans="1:3" x14ac:dyDescent="0.7">
      <c r="A214" s="5">
        <v>38596</v>
      </c>
      <c r="B214" s="1">
        <v>1836.37</v>
      </c>
      <c r="C214" s="1">
        <f t="shared" si="4"/>
        <v>54.45525683821888</v>
      </c>
    </row>
    <row r="215" spans="1:3" x14ac:dyDescent="0.7">
      <c r="A215" s="5">
        <v>38628</v>
      </c>
      <c r="B215" s="1">
        <v>1846.17</v>
      </c>
      <c r="C215" s="1">
        <f t="shared" si="4"/>
        <v>54.166192712480431</v>
      </c>
    </row>
    <row r="216" spans="1:3" x14ac:dyDescent="0.7">
      <c r="A216" s="6">
        <v>38657</v>
      </c>
      <c r="B216" s="1">
        <v>1812.11</v>
      </c>
      <c r="C216" s="1">
        <f t="shared" si="4"/>
        <v>55.184287929540702</v>
      </c>
    </row>
    <row r="217" spans="1:3" x14ac:dyDescent="0.7">
      <c r="A217" s="5">
        <v>38687</v>
      </c>
      <c r="B217" s="1">
        <v>1910.23</v>
      </c>
      <c r="C217" s="1">
        <f t="shared" si="4"/>
        <v>52.349717049779343</v>
      </c>
    </row>
    <row r="218" spans="1:3" x14ac:dyDescent="0.7">
      <c r="A218" s="5">
        <v>38720</v>
      </c>
      <c r="B218" s="1">
        <v>1918.96</v>
      </c>
      <c r="C218" s="1">
        <f t="shared" si="4"/>
        <v>52.111560428565475</v>
      </c>
    </row>
    <row r="219" spans="1:3" x14ac:dyDescent="0.7">
      <c r="A219" s="5">
        <v>38749</v>
      </c>
      <c r="B219" s="1">
        <v>1941.75</v>
      </c>
      <c r="C219" s="1">
        <f t="shared" si="4"/>
        <v>51.499935625080468</v>
      </c>
    </row>
    <row r="220" spans="1:3" x14ac:dyDescent="0.7">
      <c r="A220" s="5">
        <v>38777</v>
      </c>
      <c r="B220" s="1">
        <v>1959.77</v>
      </c>
      <c r="C220" s="1">
        <f t="shared" si="4"/>
        <v>51.026395954627333</v>
      </c>
    </row>
    <row r="221" spans="1:3" x14ac:dyDescent="0.7">
      <c r="A221" s="5">
        <v>38810</v>
      </c>
      <c r="B221" s="1">
        <v>1971.93</v>
      </c>
      <c r="C221" s="1">
        <f t="shared" si="4"/>
        <v>50.711739260521419</v>
      </c>
    </row>
    <row r="222" spans="1:3" x14ac:dyDescent="0.7">
      <c r="A222" s="5">
        <v>38838</v>
      </c>
      <c r="B222" s="1">
        <v>1985.55</v>
      </c>
      <c r="C222" s="1">
        <f t="shared" si="4"/>
        <v>50.363879025962582</v>
      </c>
    </row>
    <row r="223" spans="1:3" x14ac:dyDescent="0.7">
      <c r="A223" s="5">
        <v>38869</v>
      </c>
      <c r="B223" s="1">
        <v>1960.28</v>
      </c>
      <c r="C223" s="1">
        <f t="shared" si="4"/>
        <v>51.01312057461179</v>
      </c>
    </row>
    <row r="224" spans="1:3" x14ac:dyDescent="0.7">
      <c r="A224" s="5">
        <v>38901</v>
      </c>
      <c r="B224" s="1">
        <v>1954.49</v>
      </c>
      <c r="C224" s="1">
        <f t="shared" si="4"/>
        <v>51.164242334317393</v>
      </c>
    </row>
    <row r="225" spans="1:3" x14ac:dyDescent="0.7">
      <c r="A225" s="5">
        <v>38930</v>
      </c>
      <c r="B225" s="1">
        <v>1942.22</v>
      </c>
      <c r="C225" s="1">
        <f t="shared" si="4"/>
        <v>51.487473097795309</v>
      </c>
    </row>
    <row r="226" spans="1:3" x14ac:dyDescent="0.7">
      <c r="A226" s="5">
        <v>38961</v>
      </c>
      <c r="B226" s="1">
        <v>2008.47</v>
      </c>
      <c r="C226" s="1">
        <f t="shared" si="4"/>
        <v>49.789142979481895</v>
      </c>
    </row>
    <row r="227" spans="1:3" x14ac:dyDescent="0.7">
      <c r="A227" s="5">
        <v>38992</v>
      </c>
      <c r="B227" s="1">
        <v>2041.99</v>
      </c>
      <c r="C227" s="1">
        <f t="shared" si="4"/>
        <v>48.971836296945625</v>
      </c>
    </row>
    <row r="228" spans="1:3" x14ac:dyDescent="0.7">
      <c r="A228" s="6">
        <v>39022</v>
      </c>
      <c r="B228" s="1">
        <v>2100.37</v>
      </c>
      <c r="C228" s="1">
        <f t="shared" si="4"/>
        <v>47.61065907435357</v>
      </c>
    </row>
    <row r="229" spans="1:3" x14ac:dyDescent="0.7">
      <c r="A229" s="5">
        <v>39052</v>
      </c>
      <c r="B229" s="1">
        <v>2149.85</v>
      </c>
      <c r="C229" s="1">
        <f t="shared" si="4"/>
        <v>46.51487313068354</v>
      </c>
    </row>
    <row r="230" spans="1:3" x14ac:dyDescent="0.7">
      <c r="A230" s="5">
        <v>39085</v>
      </c>
      <c r="B230" s="1">
        <v>2183.92</v>
      </c>
      <c r="C230" s="1">
        <f t="shared" si="4"/>
        <v>45.789223048463313</v>
      </c>
    </row>
    <row r="231" spans="1:3" x14ac:dyDescent="0.7">
      <c r="A231" s="5">
        <v>39114</v>
      </c>
      <c r="B231" s="1">
        <v>2231.61</v>
      </c>
      <c r="C231" s="1">
        <f t="shared" si="4"/>
        <v>44.81069720963788</v>
      </c>
    </row>
    <row r="232" spans="1:3" x14ac:dyDescent="0.7">
      <c r="A232" s="5">
        <v>39142</v>
      </c>
      <c r="B232" s="1">
        <v>2170.17</v>
      </c>
      <c r="C232" s="1">
        <f t="shared" si="4"/>
        <v>46.079339406590265</v>
      </c>
    </row>
    <row r="233" spans="1:3" x14ac:dyDescent="0.7">
      <c r="A233" s="5">
        <v>39174</v>
      </c>
      <c r="B233" s="1">
        <v>2205.85</v>
      </c>
      <c r="C233" s="1">
        <f t="shared" si="4"/>
        <v>45.333998231974071</v>
      </c>
    </row>
    <row r="234" spans="1:3" x14ac:dyDescent="0.7">
      <c r="A234" s="5">
        <v>39203</v>
      </c>
      <c r="B234" s="1">
        <v>2303.6799999999998</v>
      </c>
      <c r="C234" s="1">
        <f t="shared" si="4"/>
        <v>43.408806778719267</v>
      </c>
    </row>
    <row r="235" spans="1:3" x14ac:dyDescent="0.7">
      <c r="A235" s="5">
        <v>39234</v>
      </c>
      <c r="B235" s="1">
        <v>2386.63</v>
      </c>
      <c r="C235" s="1">
        <f t="shared" si="4"/>
        <v>41.900085057172667</v>
      </c>
    </row>
    <row r="236" spans="1:3" x14ac:dyDescent="0.7">
      <c r="A236" s="5">
        <v>39265</v>
      </c>
      <c r="B236" s="1">
        <v>2363.2800000000002</v>
      </c>
      <c r="C236" s="1">
        <f t="shared" si="4"/>
        <v>42.3140719677736</v>
      </c>
    </row>
    <row r="237" spans="1:3" x14ac:dyDescent="0.7">
      <c r="A237" s="5">
        <v>39295</v>
      </c>
      <c r="B237" s="1">
        <v>2282.3000000000002</v>
      </c>
      <c r="C237" s="1">
        <f t="shared" si="4"/>
        <v>43.815449327432852</v>
      </c>
    </row>
    <row r="238" spans="1:3" x14ac:dyDescent="0.7">
      <c r="A238" s="5">
        <v>39329</v>
      </c>
      <c r="B238" s="1">
        <v>2323.83</v>
      </c>
      <c r="C238" s="1">
        <f t="shared" si="4"/>
        <v>43.032407706243575</v>
      </c>
    </row>
    <row r="239" spans="1:3" x14ac:dyDescent="0.7">
      <c r="A239" s="5">
        <v>39356</v>
      </c>
      <c r="B239" s="1">
        <v>2417.44</v>
      </c>
      <c r="C239" s="1">
        <f t="shared" si="4"/>
        <v>41.36607320140314</v>
      </c>
    </row>
    <row r="240" spans="1:3" x14ac:dyDescent="0.7">
      <c r="A240" s="5">
        <v>39387</v>
      </c>
      <c r="B240" s="1">
        <v>2360.21</v>
      </c>
      <c r="C240" s="1">
        <f t="shared" si="4"/>
        <v>42.369111223153872</v>
      </c>
    </row>
    <row r="241" spans="1:3" x14ac:dyDescent="0.7">
      <c r="A241" s="5">
        <v>39419</v>
      </c>
      <c r="B241" s="1">
        <v>2308.7399999999998</v>
      </c>
      <c r="C241" s="1">
        <f t="shared" si="4"/>
        <v>43.313668927640187</v>
      </c>
    </row>
    <row r="242" spans="1:3" x14ac:dyDescent="0.7">
      <c r="A242" s="5">
        <v>39449</v>
      </c>
      <c r="B242" s="1">
        <v>2273.41</v>
      </c>
      <c r="C242" s="1">
        <f t="shared" si="4"/>
        <v>43.986786369374641</v>
      </c>
    </row>
    <row r="243" spans="1:3" x14ac:dyDescent="0.7">
      <c r="A243" s="5">
        <v>39479</v>
      </c>
      <c r="B243" s="1">
        <v>2194.4299999999998</v>
      </c>
      <c r="C243" s="1">
        <f t="shared" si="4"/>
        <v>45.569920207069721</v>
      </c>
    </row>
    <row r="244" spans="1:3" x14ac:dyDescent="0.7">
      <c r="A244" s="5">
        <v>39510</v>
      </c>
      <c r="B244" s="1">
        <v>2098.64</v>
      </c>
      <c r="C244" s="1">
        <f t="shared" si="4"/>
        <v>47.649906606183052</v>
      </c>
    </row>
    <row r="245" spans="1:3" x14ac:dyDescent="0.7">
      <c r="A245" s="5">
        <v>39539</v>
      </c>
      <c r="B245" s="1">
        <v>2163.38</v>
      </c>
      <c r="C245" s="1">
        <f t="shared" si="4"/>
        <v>46.223964352078688</v>
      </c>
    </row>
    <row r="246" spans="1:3" x14ac:dyDescent="0.7">
      <c r="A246" s="5">
        <v>39569</v>
      </c>
      <c r="B246" s="1">
        <v>2228.09</v>
      </c>
      <c r="C246" s="1">
        <f t="shared" si="4"/>
        <v>44.881490424534014</v>
      </c>
    </row>
    <row r="247" spans="1:3" x14ac:dyDescent="0.7">
      <c r="A247" s="5">
        <v>39601</v>
      </c>
      <c r="B247" s="1">
        <v>2195.27</v>
      </c>
      <c r="C247" s="1">
        <f t="shared" si="4"/>
        <v>45.55248329362675</v>
      </c>
    </row>
    <row r="248" spans="1:3" x14ac:dyDescent="0.7">
      <c r="A248" s="5">
        <v>39630</v>
      </c>
      <c r="B248" s="1">
        <v>2039.66</v>
      </c>
      <c r="C248" s="1">
        <f t="shared" si="4"/>
        <v>49.027779139660531</v>
      </c>
    </row>
    <row r="249" spans="1:3" x14ac:dyDescent="0.7">
      <c r="A249" s="5">
        <v>39661</v>
      </c>
      <c r="B249" s="1">
        <v>2003.16</v>
      </c>
      <c r="C249" s="1">
        <f t="shared" si="4"/>
        <v>49.921124623095508</v>
      </c>
    </row>
    <row r="250" spans="1:3" x14ac:dyDescent="0.7">
      <c r="A250" s="5">
        <v>39693</v>
      </c>
      <c r="B250" s="1">
        <v>2035.24</v>
      </c>
      <c r="C250" s="1">
        <f t="shared" si="4"/>
        <v>49.134254436823177</v>
      </c>
    </row>
    <row r="251" spans="1:3" x14ac:dyDescent="0.7">
      <c r="A251" s="5">
        <v>39722</v>
      </c>
      <c r="B251" s="1">
        <v>1853.26</v>
      </c>
      <c r="C251" s="1">
        <f t="shared" si="4"/>
        <v>53.958969599516529</v>
      </c>
    </row>
    <row r="252" spans="1:3" x14ac:dyDescent="0.7">
      <c r="A252" s="5">
        <v>39755</v>
      </c>
      <c r="B252" s="1">
        <v>1544.91</v>
      </c>
      <c r="C252" s="1">
        <f t="shared" si="4"/>
        <v>64.728689697134456</v>
      </c>
    </row>
    <row r="253" spans="1:3" x14ac:dyDescent="0.7">
      <c r="A253" s="5">
        <v>39783</v>
      </c>
      <c r="B253" s="1">
        <v>1309.3900000000001</v>
      </c>
      <c r="C253" s="1">
        <f t="shared" si="4"/>
        <v>76.371440136246648</v>
      </c>
    </row>
    <row r="254" spans="1:3" x14ac:dyDescent="0.7">
      <c r="A254" s="5">
        <v>39815</v>
      </c>
      <c r="B254" s="1">
        <v>1499.17</v>
      </c>
      <c r="C254" s="1">
        <f t="shared" si="4"/>
        <v>66.703575978708216</v>
      </c>
    </row>
    <row r="255" spans="1:3" x14ac:dyDescent="0.7">
      <c r="A255" s="5">
        <v>39846</v>
      </c>
      <c r="B255" s="1">
        <v>1329.81</v>
      </c>
      <c r="C255" s="1">
        <f t="shared" si="4"/>
        <v>75.198712598040331</v>
      </c>
    </row>
    <row r="256" spans="1:3" x14ac:dyDescent="0.7">
      <c r="A256" s="5">
        <v>39874</v>
      </c>
      <c r="B256" s="1">
        <v>1133.43</v>
      </c>
      <c r="C256" s="1">
        <f t="shared" si="4"/>
        <v>88.227768807954604</v>
      </c>
    </row>
    <row r="257" spans="1:3" x14ac:dyDescent="0.7">
      <c r="A257" s="5">
        <v>39904</v>
      </c>
      <c r="B257" s="1">
        <v>1314.63</v>
      </c>
      <c r="C257" s="1">
        <f t="shared" si="4"/>
        <v>76.067030267071331</v>
      </c>
    </row>
    <row r="258" spans="1:3" x14ac:dyDescent="0.7">
      <c r="A258" s="6">
        <v>39934</v>
      </c>
      <c r="B258" s="1">
        <v>1424.41</v>
      </c>
      <c r="C258" s="1">
        <f t="shared" si="4"/>
        <v>70.204505725177441</v>
      </c>
    </row>
    <row r="259" spans="1:3" x14ac:dyDescent="0.7">
      <c r="A259" s="5">
        <v>39965</v>
      </c>
      <c r="B259" s="1">
        <v>1534.65</v>
      </c>
      <c r="C259" s="1">
        <f t="shared" ref="C259:C322" si="5">$L$1/B259</f>
        <v>65.161437461310399</v>
      </c>
    </row>
    <row r="260" spans="1:3" x14ac:dyDescent="0.7">
      <c r="A260" s="5">
        <v>39995</v>
      </c>
      <c r="B260" s="1">
        <v>1505.64</v>
      </c>
      <c r="C260" s="1">
        <f t="shared" si="5"/>
        <v>66.416938976116469</v>
      </c>
    </row>
    <row r="261" spans="1:3" x14ac:dyDescent="0.7">
      <c r="A261" s="5">
        <v>40028</v>
      </c>
      <c r="B261" s="1">
        <v>1637.06</v>
      </c>
      <c r="C261" s="1">
        <f t="shared" si="5"/>
        <v>61.085116000635288</v>
      </c>
    </row>
    <row r="262" spans="1:3" x14ac:dyDescent="0.7">
      <c r="A262" s="5">
        <v>40057</v>
      </c>
      <c r="B262" s="1">
        <v>1633.63</v>
      </c>
      <c r="C262" s="1">
        <f t="shared" si="5"/>
        <v>61.213371448859284</v>
      </c>
    </row>
    <row r="263" spans="1:3" x14ac:dyDescent="0.7">
      <c r="A263" s="5">
        <v>40087</v>
      </c>
      <c r="B263" s="1">
        <v>1688.24</v>
      </c>
      <c r="C263" s="1">
        <f t="shared" si="5"/>
        <v>59.23328436715159</v>
      </c>
    </row>
    <row r="264" spans="1:3" x14ac:dyDescent="0.7">
      <c r="A264" s="5">
        <v>40119</v>
      </c>
      <c r="B264" s="1">
        <v>1711.65</v>
      </c>
      <c r="C264" s="1">
        <f t="shared" si="5"/>
        <v>58.423158940203891</v>
      </c>
    </row>
    <row r="265" spans="1:3" x14ac:dyDescent="0.7">
      <c r="A265" s="5">
        <v>40148</v>
      </c>
      <c r="B265" s="1">
        <v>1824.54</v>
      </c>
      <c r="C265" s="1">
        <f t="shared" si="5"/>
        <v>54.808335251625067</v>
      </c>
    </row>
    <row r="266" spans="1:3" x14ac:dyDescent="0.7">
      <c r="A266" s="5">
        <v>40182</v>
      </c>
      <c r="B266" s="1">
        <v>1867.06</v>
      </c>
      <c r="C266" s="1">
        <f t="shared" si="5"/>
        <v>53.560142684220111</v>
      </c>
    </row>
    <row r="267" spans="1:3" x14ac:dyDescent="0.7">
      <c r="A267" s="5">
        <v>40210</v>
      </c>
      <c r="B267" s="1">
        <v>1796.67</v>
      </c>
      <c r="C267" s="1">
        <f t="shared" si="5"/>
        <v>55.658523824631118</v>
      </c>
    </row>
    <row r="268" spans="1:3" x14ac:dyDescent="0.7">
      <c r="A268" s="5">
        <v>40238</v>
      </c>
      <c r="B268" s="1">
        <v>1844.87</v>
      </c>
      <c r="C268" s="1">
        <f t="shared" si="5"/>
        <v>54.204361282908827</v>
      </c>
    </row>
    <row r="269" spans="1:3" x14ac:dyDescent="0.7">
      <c r="A269" s="5">
        <v>40269</v>
      </c>
      <c r="B269" s="1">
        <v>1950.91</v>
      </c>
      <c r="C269" s="1">
        <f t="shared" si="5"/>
        <v>51.25813082100148</v>
      </c>
    </row>
    <row r="270" spans="1:3" x14ac:dyDescent="0.7">
      <c r="A270" s="5">
        <v>40301</v>
      </c>
      <c r="B270" s="1">
        <v>1992.87</v>
      </c>
      <c r="C270" s="1">
        <f t="shared" si="5"/>
        <v>50.178887734774477</v>
      </c>
    </row>
    <row r="271" spans="1:3" x14ac:dyDescent="0.7">
      <c r="A271" s="5">
        <v>40330</v>
      </c>
      <c r="B271" s="1">
        <v>1778.99</v>
      </c>
      <c r="C271" s="1">
        <f t="shared" si="5"/>
        <v>56.211670667063899</v>
      </c>
    </row>
    <row r="272" spans="1:3" x14ac:dyDescent="0.7">
      <c r="A272" s="5">
        <v>40360</v>
      </c>
      <c r="B272" s="1">
        <v>1709.77</v>
      </c>
      <c r="C272" s="1">
        <f t="shared" si="5"/>
        <v>58.487398889909173</v>
      </c>
    </row>
    <row r="273" spans="1:3" x14ac:dyDescent="0.7">
      <c r="A273" s="5">
        <v>40392</v>
      </c>
      <c r="B273" s="1">
        <v>1875.85</v>
      </c>
      <c r="C273" s="1">
        <f t="shared" si="5"/>
        <v>53.309166511181601</v>
      </c>
    </row>
    <row r="274" spans="1:3" x14ac:dyDescent="0.7">
      <c r="A274" s="5">
        <v>40422</v>
      </c>
      <c r="B274" s="1">
        <v>1804.46</v>
      </c>
      <c r="C274" s="1">
        <f t="shared" si="5"/>
        <v>55.418241468361728</v>
      </c>
    </row>
    <row r="275" spans="1:3" x14ac:dyDescent="0.7">
      <c r="A275" s="5">
        <v>40452</v>
      </c>
      <c r="B275" s="1">
        <v>1917.42</v>
      </c>
      <c r="C275" s="1">
        <f t="shared" si="5"/>
        <v>52.153414484046266</v>
      </c>
    </row>
    <row r="276" spans="1:3" x14ac:dyDescent="0.7">
      <c r="A276" s="5">
        <v>40483</v>
      </c>
      <c r="B276" s="1">
        <v>1983.47</v>
      </c>
      <c r="C276" s="1">
        <f t="shared" si="5"/>
        <v>50.416693975709236</v>
      </c>
    </row>
    <row r="277" spans="1:3" x14ac:dyDescent="0.7">
      <c r="A277" s="5">
        <v>40513</v>
      </c>
      <c r="B277" s="1">
        <v>2024.97</v>
      </c>
      <c r="C277" s="1">
        <f t="shared" si="5"/>
        <v>49.38344765601466</v>
      </c>
    </row>
    <row r="278" spans="1:3" x14ac:dyDescent="0.7">
      <c r="A278" s="5">
        <v>40546</v>
      </c>
      <c r="B278" s="1">
        <v>2138.3000000000002</v>
      </c>
      <c r="C278" s="1">
        <f t="shared" si="5"/>
        <v>46.766122620773508</v>
      </c>
    </row>
    <row r="279" spans="1:3" x14ac:dyDescent="0.7">
      <c r="A279" s="5">
        <v>40575</v>
      </c>
      <c r="B279" s="1">
        <v>2200.54</v>
      </c>
      <c r="C279" s="1">
        <f t="shared" si="5"/>
        <v>45.443391167622494</v>
      </c>
    </row>
    <row r="280" spans="1:3" x14ac:dyDescent="0.7">
      <c r="A280" s="5">
        <v>40603</v>
      </c>
      <c r="B280" s="1">
        <v>2203.3200000000002</v>
      </c>
      <c r="C280" s="1">
        <f t="shared" si="5"/>
        <v>45.386053773396505</v>
      </c>
    </row>
    <row r="281" spans="1:3" x14ac:dyDescent="0.7">
      <c r="A281" s="5">
        <v>40634</v>
      </c>
      <c r="B281" s="1">
        <v>2250.58</v>
      </c>
      <c r="C281" s="1">
        <f t="shared" si="5"/>
        <v>44.432990606865786</v>
      </c>
    </row>
    <row r="282" spans="1:3" x14ac:dyDescent="0.7">
      <c r="A282" s="5">
        <v>40665</v>
      </c>
      <c r="B282" s="1">
        <v>2301.7199999999998</v>
      </c>
      <c r="C282" s="1">
        <f t="shared" si="5"/>
        <v>43.445770988651965</v>
      </c>
    </row>
    <row r="283" spans="1:3" x14ac:dyDescent="0.7">
      <c r="A283" s="5">
        <v>40695</v>
      </c>
      <c r="B283" s="1">
        <v>2227.96</v>
      </c>
      <c r="C283" s="1">
        <f t="shared" si="5"/>
        <v>44.884109229968224</v>
      </c>
    </row>
    <row r="284" spans="1:3" x14ac:dyDescent="0.7">
      <c r="A284" s="5">
        <v>40725</v>
      </c>
      <c r="B284" s="1">
        <v>2274.2600000000002</v>
      </c>
      <c r="C284" s="1">
        <f t="shared" si="5"/>
        <v>43.970346398388919</v>
      </c>
    </row>
    <row r="285" spans="1:3" x14ac:dyDescent="0.7">
      <c r="A285" s="5">
        <v>40756</v>
      </c>
      <c r="B285" s="1">
        <v>2187</v>
      </c>
      <c r="C285" s="1">
        <f t="shared" si="5"/>
        <v>45.724737082761777</v>
      </c>
    </row>
    <row r="286" spans="1:3" x14ac:dyDescent="0.7">
      <c r="A286" s="5">
        <v>40787</v>
      </c>
      <c r="B286" s="1">
        <v>2052.3000000000002</v>
      </c>
      <c r="C286" s="1">
        <f t="shared" si="5"/>
        <v>48.725819811918328</v>
      </c>
    </row>
    <row r="287" spans="1:3" x14ac:dyDescent="0.7">
      <c r="A287" s="5">
        <v>40819</v>
      </c>
      <c r="B287" s="1">
        <v>1875.95</v>
      </c>
      <c r="C287" s="1">
        <f t="shared" si="5"/>
        <v>53.306324795436979</v>
      </c>
    </row>
    <row r="288" spans="1:3" x14ac:dyDescent="0.7">
      <c r="A288" s="5">
        <v>40848</v>
      </c>
      <c r="B288" s="1">
        <v>2081.9699999999998</v>
      </c>
      <c r="C288" s="1">
        <f t="shared" si="5"/>
        <v>48.031431768949602</v>
      </c>
    </row>
    <row r="289" spans="1:3" x14ac:dyDescent="0.7">
      <c r="A289" s="5">
        <v>40878</v>
      </c>
      <c r="B289" s="1">
        <v>2133.0700000000002</v>
      </c>
      <c r="C289" s="1">
        <f t="shared" si="5"/>
        <v>46.880786847126437</v>
      </c>
    </row>
    <row r="290" spans="1:3" x14ac:dyDescent="0.7">
      <c r="A290" s="5">
        <v>40911</v>
      </c>
      <c r="B290" s="1">
        <v>2192.4</v>
      </c>
      <c r="C290" s="1">
        <f t="shared" si="5"/>
        <v>45.612114577631814</v>
      </c>
    </row>
    <row r="291" spans="1:3" x14ac:dyDescent="0.7">
      <c r="A291" s="5">
        <v>40940</v>
      </c>
      <c r="B291" s="1">
        <v>2276.2399999999998</v>
      </c>
      <c r="C291" s="1">
        <f t="shared" si="5"/>
        <v>43.932098548483467</v>
      </c>
    </row>
    <row r="292" spans="1:3" x14ac:dyDescent="0.7">
      <c r="A292" s="5">
        <v>40969</v>
      </c>
      <c r="B292" s="1">
        <v>2367.87</v>
      </c>
      <c r="C292" s="1">
        <f t="shared" si="5"/>
        <v>42.232048212106243</v>
      </c>
    </row>
    <row r="293" spans="1:3" x14ac:dyDescent="0.7">
      <c r="A293" s="5">
        <v>41001</v>
      </c>
      <c r="B293" s="1">
        <v>2449.08</v>
      </c>
      <c r="C293" s="1">
        <f t="shared" si="5"/>
        <v>40.831659235304684</v>
      </c>
    </row>
    <row r="294" spans="1:3" x14ac:dyDescent="0.7">
      <c r="A294" s="5">
        <v>41030</v>
      </c>
      <c r="B294" s="1">
        <v>2429.1</v>
      </c>
      <c r="C294" s="1">
        <f t="shared" si="5"/>
        <v>41.167510600633982</v>
      </c>
    </row>
    <row r="295" spans="1:3" x14ac:dyDescent="0.7">
      <c r="A295" s="5">
        <v>41061</v>
      </c>
      <c r="B295" s="1">
        <v>2214.41</v>
      </c>
      <c r="C295" s="1">
        <f t="shared" si="5"/>
        <v>45.158755605330541</v>
      </c>
    </row>
    <row r="296" spans="1:3" x14ac:dyDescent="0.7">
      <c r="A296" s="5">
        <v>41092</v>
      </c>
      <c r="B296" s="1">
        <v>2369.75</v>
      </c>
      <c r="C296" s="1">
        <f t="shared" si="5"/>
        <v>42.198544150226816</v>
      </c>
    </row>
    <row r="297" spans="1:3" x14ac:dyDescent="0.7">
      <c r="A297" s="5">
        <v>41122</v>
      </c>
      <c r="B297" s="1">
        <v>2389.73</v>
      </c>
      <c r="C297" s="1">
        <f t="shared" si="5"/>
        <v>41.845731526155674</v>
      </c>
    </row>
    <row r="298" spans="1:3" x14ac:dyDescent="0.7">
      <c r="A298" s="5">
        <v>41156</v>
      </c>
      <c r="B298" s="1">
        <v>2447.8000000000002</v>
      </c>
      <c r="C298" s="1">
        <f t="shared" si="5"/>
        <v>40.853010866900888</v>
      </c>
    </row>
    <row r="299" spans="1:3" x14ac:dyDescent="0.7">
      <c r="A299" s="5">
        <v>41183</v>
      </c>
      <c r="B299" s="1">
        <v>2520.71</v>
      </c>
      <c r="C299" s="1">
        <f t="shared" si="5"/>
        <v>39.671362433600059</v>
      </c>
    </row>
    <row r="300" spans="1:3" x14ac:dyDescent="0.7">
      <c r="A300" s="5">
        <v>41214</v>
      </c>
      <c r="B300" s="1">
        <v>2494.67</v>
      </c>
      <c r="C300" s="1">
        <f t="shared" si="5"/>
        <v>40.085462205421962</v>
      </c>
    </row>
    <row r="301" spans="1:3" x14ac:dyDescent="0.7">
      <c r="A301" s="5">
        <v>41246</v>
      </c>
      <c r="B301" s="1">
        <v>2470.0700000000002</v>
      </c>
      <c r="C301" s="1">
        <f t="shared" si="5"/>
        <v>40.484682620330595</v>
      </c>
    </row>
    <row r="302" spans="1:3" x14ac:dyDescent="0.7">
      <c r="A302" s="5">
        <v>41276</v>
      </c>
      <c r="B302" s="1">
        <v>2568.5500000000002</v>
      </c>
      <c r="C302" s="1">
        <f t="shared" si="5"/>
        <v>38.932471627961299</v>
      </c>
    </row>
    <row r="303" spans="1:3" x14ac:dyDescent="0.7">
      <c r="A303" s="5">
        <v>41306</v>
      </c>
      <c r="B303" s="1">
        <v>2660.7</v>
      </c>
      <c r="C303" s="1">
        <f t="shared" si="5"/>
        <v>37.584094411245161</v>
      </c>
    </row>
    <row r="304" spans="1:3" x14ac:dyDescent="0.7">
      <c r="A304" s="5">
        <v>41334</v>
      </c>
      <c r="B304" s="1">
        <v>2676.18</v>
      </c>
      <c r="C304" s="1">
        <f t="shared" si="5"/>
        <v>37.366694318020464</v>
      </c>
    </row>
    <row r="305" spans="1:3" x14ac:dyDescent="0.7">
      <c r="A305" s="5">
        <v>41365</v>
      </c>
      <c r="B305" s="1">
        <v>2757.83</v>
      </c>
      <c r="C305" s="1">
        <f t="shared" si="5"/>
        <v>36.260393135182376</v>
      </c>
    </row>
    <row r="306" spans="1:3" x14ac:dyDescent="0.7">
      <c r="A306" s="5">
        <v>41395</v>
      </c>
      <c r="B306" s="1">
        <v>2797.28</v>
      </c>
      <c r="C306" s="1">
        <f t="shared" si="5"/>
        <v>35.749013327232163</v>
      </c>
    </row>
    <row r="307" spans="1:3" x14ac:dyDescent="0.7">
      <c r="A307" s="5">
        <v>41428</v>
      </c>
      <c r="B307" s="1">
        <v>2906.91</v>
      </c>
      <c r="C307" s="1">
        <f t="shared" si="5"/>
        <v>34.400789842134778</v>
      </c>
    </row>
    <row r="308" spans="1:3" x14ac:dyDescent="0.7">
      <c r="A308" s="5">
        <v>41456</v>
      </c>
      <c r="B308" s="1">
        <v>2866.41</v>
      </c>
      <c r="C308" s="1">
        <f t="shared" si="5"/>
        <v>34.886844519800029</v>
      </c>
    </row>
    <row r="309" spans="1:3" x14ac:dyDescent="0.7">
      <c r="A309" s="5">
        <v>41487</v>
      </c>
      <c r="B309" s="1">
        <v>3033.59</v>
      </c>
      <c r="C309" s="1">
        <f t="shared" si="5"/>
        <v>32.964243684875015</v>
      </c>
    </row>
    <row r="310" spans="1:3" x14ac:dyDescent="0.7">
      <c r="A310" s="5">
        <v>41520</v>
      </c>
      <c r="B310" s="1">
        <v>2921.23</v>
      </c>
      <c r="C310" s="1">
        <f t="shared" si="5"/>
        <v>34.232155633072367</v>
      </c>
    </row>
    <row r="311" spans="1:3" x14ac:dyDescent="0.7">
      <c r="A311" s="5">
        <v>41548</v>
      </c>
      <c r="B311" s="1">
        <v>3024.38</v>
      </c>
      <c r="C311" s="1">
        <f t="shared" si="5"/>
        <v>33.064628122127509</v>
      </c>
    </row>
    <row r="312" spans="1:3" x14ac:dyDescent="0.7">
      <c r="A312" s="5">
        <v>41579</v>
      </c>
      <c r="B312" s="1">
        <v>3147.21</v>
      </c>
      <c r="C312" s="1">
        <f t="shared" si="5"/>
        <v>31.774174586379683</v>
      </c>
    </row>
    <row r="313" spans="1:3" x14ac:dyDescent="0.7">
      <c r="A313" s="5">
        <v>41610</v>
      </c>
      <c r="B313" s="1">
        <v>3225.06</v>
      </c>
      <c r="C313" s="1">
        <f t="shared" si="5"/>
        <v>31.007175060308956</v>
      </c>
    </row>
    <row r="314" spans="1:3" x14ac:dyDescent="0.7">
      <c r="A314" s="5">
        <v>41641</v>
      </c>
      <c r="B314" s="1">
        <v>3286.69</v>
      </c>
      <c r="C314" s="1">
        <f t="shared" si="5"/>
        <v>30.425747484551326</v>
      </c>
    </row>
    <row r="315" spans="1:3" x14ac:dyDescent="0.7">
      <c r="A315" s="5">
        <v>41673</v>
      </c>
      <c r="B315" s="1">
        <v>3127.87</v>
      </c>
      <c r="C315" s="1">
        <f t="shared" si="5"/>
        <v>31.970638165908429</v>
      </c>
    </row>
    <row r="316" spans="1:3" x14ac:dyDescent="0.7">
      <c r="A316" s="5">
        <v>41701</v>
      </c>
      <c r="B316" s="1">
        <v>3322.85</v>
      </c>
      <c r="C316" s="1">
        <f t="shared" si="5"/>
        <v>30.09464766691244</v>
      </c>
    </row>
    <row r="317" spans="1:3" x14ac:dyDescent="0.7">
      <c r="A317" s="5">
        <v>41730</v>
      </c>
      <c r="B317" s="1">
        <v>3399.51</v>
      </c>
      <c r="C317" s="1">
        <f t="shared" si="5"/>
        <v>29.41600407117496</v>
      </c>
    </row>
    <row r="318" spans="1:3" x14ac:dyDescent="0.7">
      <c r="A318" s="5">
        <v>41760</v>
      </c>
      <c r="B318" s="1">
        <v>3400.2</v>
      </c>
      <c r="C318" s="1">
        <f t="shared" si="5"/>
        <v>29.410034703840953</v>
      </c>
    </row>
    <row r="319" spans="1:3" x14ac:dyDescent="0.7">
      <c r="A319" s="5">
        <v>41792</v>
      </c>
      <c r="B319" s="1">
        <v>3483.14</v>
      </c>
      <c r="C319" s="1">
        <f t="shared" si="5"/>
        <v>28.709727429847781</v>
      </c>
    </row>
    <row r="320" spans="1:3" x14ac:dyDescent="0.7">
      <c r="A320" s="5">
        <v>41821</v>
      </c>
      <c r="B320" s="1">
        <v>3576.55</v>
      </c>
      <c r="C320" s="1">
        <f t="shared" si="5"/>
        <v>27.959905495519422</v>
      </c>
    </row>
    <row r="321" spans="1:3" x14ac:dyDescent="0.7">
      <c r="A321" s="5">
        <v>41852</v>
      </c>
      <c r="B321" s="1">
        <v>3493.18</v>
      </c>
      <c r="C321" s="1">
        <f t="shared" si="5"/>
        <v>28.627210736349117</v>
      </c>
    </row>
    <row r="322" spans="1:3" x14ac:dyDescent="0.7">
      <c r="A322" s="5">
        <v>41884</v>
      </c>
      <c r="B322" s="1">
        <v>3641.52</v>
      </c>
      <c r="C322" s="1">
        <f t="shared" si="5"/>
        <v>27.461060216612843</v>
      </c>
    </row>
    <row r="323" spans="1:3" x14ac:dyDescent="0.7">
      <c r="A323" s="5">
        <v>41913</v>
      </c>
      <c r="B323" s="1">
        <v>3544.98</v>
      </c>
      <c r="C323" s="1">
        <f t="shared" ref="C323:C386" si="6">$L$1/B323</f>
        <v>28.208903858413869</v>
      </c>
    </row>
    <row r="324" spans="1:3" x14ac:dyDescent="0.7">
      <c r="A324" s="5">
        <v>41946</v>
      </c>
      <c r="B324" s="1">
        <v>3679.58</v>
      </c>
      <c r="C324" s="1">
        <f t="shared" si="6"/>
        <v>27.177014767989824</v>
      </c>
    </row>
    <row r="325" spans="1:3" x14ac:dyDescent="0.7">
      <c r="A325" s="5">
        <v>41974</v>
      </c>
      <c r="B325" s="1">
        <v>3753.31</v>
      </c>
      <c r="C325" s="1">
        <f t="shared" si="6"/>
        <v>26.643149646578621</v>
      </c>
    </row>
    <row r="326" spans="1:3" x14ac:dyDescent="0.7">
      <c r="A326" s="5">
        <v>42006</v>
      </c>
      <c r="B326" s="1">
        <v>3768.68</v>
      </c>
      <c r="C326" s="1">
        <f t="shared" si="6"/>
        <v>26.534489529490433</v>
      </c>
    </row>
    <row r="327" spans="1:3" x14ac:dyDescent="0.7">
      <c r="A327" s="5">
        <v>42037</v>
      </c>
      <c r="B327" s="1">
        <v>3703.77</v>
      </c>
      <c r="C327" s="1">
        <f t="shared" si="6"/>
        <v>26.999516708650916</v>
      </c>
    </row>
    <row r="328" spans="1:3" x14ac:dyDescent="0.7">
      <c r="A328" s="5">
        <v>42065</v>
      </c>
      <c r="B328" s="1">
        <v>3890.32</v>
      </c>
      <c r="C328" s="1">
        <f t="shared" si="6"/>
        <v>25.704826338193257</v>
      </c>
    </row>
    <row r="329" spans="1:3" x14ac:dyDescent="0.7">
      <c r="A329" s="5">
        <v>42095</v>
      </c>
      <c r="B329" s="1">
        <v>3790.66</v>
      </c>
      <c r="C329" s="1">
        <f t="shared" si="6"/>
        <v>26.380630286018796</v>
      </c>
    </row>
    <row r="330" spans="1:3" x14ac:dyDescent="0.7">
      <c r="A330" s="5">
        <v>42125</v>
      </c>
      <c r="B330" s="1">
        <v>3883.75</v>
      </c>
      <c r="C330" s="1">
        <f t="shared" si="6"/>
        <v>25.74831026713872</v>
      </c>
    </row>
    <row r="331" spans="1:3" x14ac:dyDescent="0.7">
      <c r="A331" s="5">
        <v>42156</v>
      </c>
      <c r="B331" s="1">
        <v>3899.59</v>
      </c>
      <c r="C331" s="1">
        <f t="shared" si="6"/>
        <v>25.643721519441787</v>
      </c>
    </row>
    <row r="332" spans="1:3" x14ac:dyDescent="0.7">
      <c r="A332" s="5">
        <v>42186</v>
      </c>
      <c r="B332" s="1">
        <v>3843.26</v>
      </c>
      <c r="C332" s="1">
        <f t="shared" si="6"/>
        <v>26.019577129832484</v>
      </c>
    </row>
    <row r="333" spans="1:3" x14ac:dyDescent="0.7">
      <c r="A333" s="5">
        <v>42219</v>
      </c>
      <c r="B333" s="1">
        <v>3885.07</v>
      </c>
      <c r="C333" s="1">
        <f t="shared" si="6"/>
        <v>25.739561964134495</v>
      </c>
    </row>
    <row r="334" spans="1:3" x14ac:dyDescent="0.7">
      <c r="A334" s="5">
        <v>42248</v>
      </c>
      <c r="B334" s="1">
        <v>3552.65</v>
      </c>
      <c r="C334" s="1">
        <f t="shared" si="6"/>
        <v>28.148002195544169</v>
      </c>
    </row>
    <row r="335" spans="1:3" x14ac:dyDescent="0.7">
      <c r="A335" s="5">
        <v>42278</v>
      </c>
      <c r="B335" s="1">
        <v>3577.47</v>
      </c>
      <c r="C335" s="1">
        <f t="shared" si="6"/>
        <v>27.952715186989689</v>
      </c>
    </row>
    <row r="336" spans="1:3" x14ac:dyDescent="0.7">
      <c r="A336" s="5">
        <v>42310</v>
      </c>
      <c r="B336" s="1">
        <v>3917.3</v>
      </c>
      <c r="C336" s="1">
        <f t="shared" si="6"/>
        <v>25.527786996145302</v>
      </c>
    </row>
    <row r="337" spans="1:3" x14ac:dyDescent="0.7">
      <c r="A337" s="5">
        <v>42339</v>
      </c>
      <c r="B337" s="1">
        <v>3924.63</v>
      </c>
      <c r="C337" s="1">
        <f t="shared" si="6"/>
        <v>25.480108952945884</v>
      </c>
    </row>
    <row r="338" spans="1:3" x14ac:dyDescent="0.7">
      <c r="A338" s="5">
        <v>42373</v>
      </c>
      <c r="B338" s="1">
        <v>3763.99</v>
      </c>
      <c r="C338" s="1">
        <f t="shared" si="6"/>
        <v>26.567551986057349</v>
      </c>
    </row>
    <row r="339" spans="1:3" x14ac:dyDescent="0.7">
      <c r="A339" s="5">
        <v>42401</v>
      </c>
      <c r="B339" s="1">
        <v>3630.46</v>
      </c>
      <c r="C339" s="1">
        <f t="shared" si="6"/>
        <v>27.544718851054686</v>
      </c>
    </row>
    <row r="340" spans="1:3" x14ac:dyDescent="0.7">
      <c r="A340" s="5">
        <v>42430</v>
      </c>
      <c r="B340" s="1">
        <v>3713.7</v>
      </c>
      <c r="C340" s="1">
        <f t="shared" si="6"/>
        <v>26.927323154805183</v>
      </c>
    </row>
    <row r="341" spans="1:3" x14ac:dyDescent="0.7">
      <c r="A341" s="5">
        <v>42461</v>
      </c>
      <c r="B341" s="1">
        <v>3897.66</v>
      </c>
      <c r="C341" s="1">
        <f t="shared" si="6"/>
        <v>25.656419492721273</v>
      </c>
    </row>
    <row r="342" spans="1:3" x14ac:dyDescent="0.7">
      <c r="A342" s="5">
        <v>42492</v>
      </c>
      <c r="B342" s="1">
        <v>3918.53</v>
      </c>
      <c r="C342" s="1">
        <f t="shared" si="6"/>
        <v>25.519773996881483</v>
      </c>
    </row>
    <row r="343" spans="1:3" x14ac:dyDescent="0.7">
      <c r="A343" s="5">
        <v>42522</v>
      </c>
      <c r="B343" s="1">
        <v>3963.1</v>
      </c>
      <c r="C343" s="1">
        <f t="shared" si="6"/>
        <v>25.232772324695315</v>
      </c>
    </row>
    <row r="344" spans="1:3" x14ac:dyDescent="0.7">
      <c r="A344" s="5">
        <v>42552</v>
      </c>
      <c r="B344" s="1">
        <v>3976.68</v>
      </c>
      <c r="C344" s="1">
        <f t="shared" si="6"/>
        <v>25.146604705432672</v>
      </c>
    </row>
    <row r="345" spans="1:3" x14ac:dyDescent="0.7">
      <c r="A345" s="5">
        <v>42583</v>
      </c>
      <c r="B345" s="1">
        <v>4109.28</v>
      </c>
      <c r="C345" s="1">
        <f t="shared" si="6"/>
        <v>24.335163337616322</v>
      </c>
    </row>
    <row r="346" spans="1:3" x14ac:dyDescent="0.7">
      <c r="A346" s="5">
        <v>42614</v>
      </c>
      <c r="B346" s="1">
        <v>4120.17</v>
      </c>
      <c r="C346" s="1">
        <f t="shared" si="6"/>
        <v>24.27084319336338</v>
      </c>
    </row>
    <row r="347" spans="1:3" x14ac:dyDescent="0.7">
      <c r="A347" s="5">
        <v>42646</v>
      </c>
      <c r="B347" s="1">
        <v>4108.13</v>
      </c>
      <c r="C347" s="1">
        <f t="shared" si="6"/>
        <v>24.341975546051366</v>
      </c>
    </row>
    <row r="348" spans="1:3" x14ac:dyDescent="0.7">
      <c r="A348" s="5">
        <v>42675</v>
      </c>
      <c r="B348" s="1">
        <v>4018.47</v>
      </c>
      <c r="C348" s="1">
        <f t="shared" si="6"/>
        <v>24.885093082690677</v>
      </c>
    </row>
    <row r="349" spans="1:3" x14ac:dyDescent="0.7">
      <c r="A349" s="5">
        <v>42705</v>
      </c>
      <c r="B349" s="1">
        <v>4181.1499999999996</v>
      </c>
      <c r="C349" s="1">
        <f t="shared" si="6"/>
        <v>23.916864977338772</v>
      </c>
    </row>
    <row r="350" spans="1:3" x14ac:dyDescent="0.7">
      <c r="A350" s="5">
        <v>42738</v>
      </c>
      <c r="B350" s="1">
        <v>4315.08</v>
      </c>
      <c r="C350" s="1">
        <f t="shared" si="6"/>
        <v>23.174541375826173</v>
      </c>
    </row>
    <row r="351" spans="1:3" x14ac:dyDescent="0.7">
      <c r="A351" s="5">
        <v>42767</v>
      </c>
      <c r="B351" s="1">
        <v>4362.1000000000004</v>
      </c>
      <c r="C351" s="1">
        <f t="shared" si="6"/>
        <v>22.924738084867379</v>
      </c>
    </row>
    <row r="352" spans="1:3" x14ac:dyDescent="0.7">
      <c r="A352" s="5">
        <v>42795</v>
      </c>
      <c r="B352" s="1">
        <v>4595.7299999999996</v>
      </c>
      <c r="C352" s="1">
        <f t="shared" si="6"/>
        <v>21.759328768226158</v>
      </c>
    </row>
    <row r="353" spans="1:3" x14ac:dyDescent="0.7">
      <c r="A353" s="5">
        <v>42828</v>
      </c>
      <c r="B353" s="1">
        <v>4530.9799999999996</v>
      </c>
      <c r="C353" s="1">
        <f t="shared" si="6"/>
        <v>22.070280601547569</v>
      </c>
    </row>
    <row r="354" spans="1:3" x14ac:dyDescent="0.7">
      <c r="A354" s="5">
        <v>42856</v>
      </c>
      <c r="B354" s="1">
        <v>4592.78</v>
      </c>
      <c r="C354" s="1">
        <f t="shared" si="6"/>
        <v>21.773305057067834</v>
      </c>
    </row>
    <row r="355" spans="1:3" x14ac:dyDescent="0.7">
      <c r="A355" s="5">
        <v>42887</v>
      </c>
      <c r="B355" s="1">
        <v>4685.1099999999997</v>
      </c>
      <c r="C355" s="1">
        <f t="shared" si="6"/>
        <v>21.344216037617048</v>
      </c>
    </row>
    <row r="356" spans="1:3" x14ac:dyDescent="0.7">
      <c r="A356" s="5">
        <v>42919</v>
      </c>
      <c r="B356" s="1">
        <v>4689.6099999999997</v>
      </c>
      <c r="C356" s="1">
        <f t="shared" si="6"/>
        <v>21.323734809504415</v>
      </c>
    </row>
    <row r="357" spans="1:3" x14ac:dyDescent="0.7">
      <c r="A357" s="5">
        <v>42948</v>
      </c>
      <c r="B357" s="1">
        <v>4786.2700000000004</v>
      </c>
      <c r="C357" s="1">
        <f t="shared" si="6"/>
        <v>20.893096294191508</v>
      </c>
    </row>
    <row r="358" spans="1:3" x14ac:dyDescent="0.7">
      <c r="A358" s="5">
        <v>42979</v>
      </c>
      <c r="B358" s="1">
        <v>4798.99</v>
      </c>
      <c r="C358" s="1">
        <f t="shared" si="6"/>
        <v>20.83771793648247</v>
      </c>
    </row>
    <row r="359" spans="1:3" x14ac:dyDescent="0.7">
      <c r="A359" s="5">
        <v>43010</v>
      </c>
      <c r="B359" s="1">
        <v>4906.92</v>
      </c>
      <c r="C359" s="1">
        <f t="shared" si="6"/>
        <v>20.379382586225166</v>
      </c>
    </row>
    <row r="360" spans="1:3" x14ac:dyDescent="0.7">
      <c r="A360" s="5">
        <v>43040</v>
      </c>
      <c r="B360" s="1">
        <v>5009.99</v>
      </c>
      <c r="C360" s="1">
        <f t="shared" si="6"/>
        <v>19.960119680877607</v>
      </c>
    </row>
    <row r="361" spans="1:3" x14ac:dyDescent="0.7">
      <c r="A361" s="5">
        <v>43070</v>
      </c>
      <c r="B361" s="1">
        <v>5145.21</v>
      </c>
      <c r="C361" s="1">
        <f t="shared" si="6"/>
        <v>19.43555267909376</v>
      </c>
    </row>
    <row r="362" spans="1:3" x14ac:dyDescent="0.7">
      <c r="A362" s="5">
        <v>43102</v>
      </c>
      <c r="B362" s="1">
        <v>5256.28</v>
      </c>
      <c r="C362" s="1">
        <f t="shared" si="6"/>
        <v>19.02486168925552</v>
      </c>
    </row>
    <row r="363" spans="1:3" x14ac:dyDescent="0.7">
      <c r="A363" s="5">
        <v>43132</v>
      </c>
      <c r="B363" s="1">
        <v>5508.7</v>
      </c>
      <c r="C363" s="1">
        <f t="shared" si="6"/>
        <v>18.153103273004522</v>
      </c>
    </row>
    <row r="364" spans="1:3" x14ac:dyDescent="0.7">
      <c r="A364" s="5">
        <v>43160</v>
      </c>
      <c r="B364" s="1">
        <v>5238.18</v>
      </c>
      <c r="C364" s="1">
        <f t="shared" si="6"/>
        <v>19.090600170288152</v>
      </c>
    </row>
    <row r="365" spans="1:3" x14ac:dyDescent="0.7">
      <c r="A365" s="5">
        <v>43192</v>
      </c>
      <c r="B365" s="1">
        <v>5057.6899999999996</v>
      </c>
      <c r="C365" s="1">
        <f t="shared" si="6"/>
        <v>19.771872139257251</v>
      </c>
    </row>
    <row r="366" spans="1:3" x14ac:dyDescent="0.7">
      <c r="A366" s="5">
        <v>43221</v>
      </c>
      <c r="B366" s="1">
        <v>5206.3100000000004</v>
      </c>
      <c r="C366" s="1">
        <f t="shared" si="6"/>
        <v>19.207461714726936</v>
      </c>
    </row>
    <row r="367" spans="1:3" x14ac:dyDescent="0.7">
      <c r="A367" s="5">
        <v>43252</v>
      </c>
      <c r="B367" s="1">
        <v>5376.29</v>
      </c>
      <c r="C367" s="1">
        <f t="shared" si="6"/>
        <v>18.600187117882406</v>
      </c>
    </row>
    <row r="368" spans="1:3" x14ac:dyDescent="0.7">
      <c r="A368" s="5">
        <v>43283</v>
      </c>
      <c r="B368" s="1">
        <v>5367.49</v>
      </c>
      <c r="C368" s="1">
        <f t="shared" si="6"/>
        <v>18.63068212516465</v>
      </c>
    </row>
    <row r="369" spans="1:3" x14ac:dyDescent="0.7">
      <c r="A369" s="5">
        <v>43313</v>
      </c>
      <c r="B369" s="1">
        <v>5544.19</v>
      </c>
      <c r="C369" s="1">
        <f t="shared" si="6"/>
        <v>18.036899889794544</v>
      </c>
    </row>
    <row r="370" spans="1:3" x14ac:dyDescent="0.7">
      <c r="A370" s="5">
        <v>43347</v>
      </c>
      <c r="B370" s="1">
        <v>5721.86</v>
      </c>
      <c r="C370" s="1">
        <f t="shared" si="6"/>
        <v>17.476834455928667</v>
      </c>
    </row>
    <row r="371" spans="1:3" x14ac:dyDescent="0.7">
      <c r="A371" s="5">
        <v>43374</v>
      </c>
      <c r="B371" s="1">
        <v>5784.45</v>
      </c>
      <c r="C371" s="1">
        <f t="shared" si="6"/>
        <v>17.287728306061943</v>
      </c>
    </row>
    <row r="372" spans="1:3" x14ac:dyDescent="0.7">
      <c r="A372" s="5">
        <v>43405</v>
      </c>
      <c r="B372" s="1">
        <v>5426.33</v>
      </c>
      <c r="C372" s="1">
        <f t="shared" si="6"/>
        <v>18.4286617290139</v>
      </c>
    </row>
    <row r="373" spans="1:3" x14ac:dyDescent="0.7">
      <c r="A373" s="5">
        <v>43437</v>
      </c>
      <c r="B373" s="1">
        <v>5538.86</v>
      </c>
      <c r="C373" s="1">
        <f t="shared" si="6"/>
        <v>18.054256652090864</v>
      </c>
    </row>
    <row r="374" spans="1:3" x14ac:dyDescent="0.7">
      <c r="A374" s="5">
        <v>43467</v>
      </c>
      <c r="B374" s="1">
        <v>4990.5600000000004</v>
      </c>
      <c r="C374" s="1">
        <f t="shared" si="6"/>
        <v>20.037831425731781</v>
      </c>
    </row>
    <row r="375" spans="1:3" x14ac:dyDescent="0.7">
      <c r="A375" s="5">
        <v>43497</v>
      </c>
      <c r="B375" s="1">
        <v>5389.19</v>
      </c>
      <c r="C375" s="1">
        <f t="shared" si="6"/>
        <v>18.555664209278206</v>
      </c>
    </row>
    <row r="376" spans="1:3" x14ac:dyDescent="0.7">
      <c r="A376" s="5">
        <v>43525</v>
      </c>
      <c r="B376" s="1">
        <v>5595.11</v>
      </c>
      <c r="C376" s="1">
        <f t="shared" si="6"/>
        <v>17.872749597416316</v>
      </c>
    </row>
    <row r="377" spans="1:3" x14ac:dyDescent="0.7">
      <c r="A377" s="5">
        <v>43556</v>
      </c>
      <c r="B377" s="1">
        <v>5730.04</v>
      </c>
      <c r="C377" s="1">
        <f t="shared" si="6"/>
        <v>17.451885152634187</v>
      </c>
    </row>
    <row r="378" spans="1:3" x14ac:dyDescent="0.7">
      <c r="A378" s="5">
        <v>43586</v>
      </c>
      <c r="B378" s="1">
        <v>5849.65</v>
      </c>
      <c r="C378" s="1">
        <f t="shared" si="6"/>
        <v>17.095039874180507</v>
      </c>
    </row>
    <row r="379" spans="1:3" x14ac:dyDescent="0.7">
      <c r="A379" s="5">
        <v>43619</v>
      </c>
      <c r="B379" s="1">
        <v>5504.05</v>
      </c>
      <c r="C379" s="1">
        <f t="shared" si="6"/>
        <v>18.168439603564646</v>
      </c>
    </row>
    <row r="380" spans="1:3" x14ac:dyDescent="0.7">
      <c r="A380" s="5">
        <v>43647</v>
      </c>
      <c r="B380" s="1">
        <v>5953.63</v>
      </c>
      <c r="C380" s="1">
        <f t="shared" si="6"/>
        <v>16.796475427596274</v>
      </c>
    </row>
    <row r="381" spans="1:3" x14ac:dyDescent="0.7">
      <c r="A381" s="5">
        <v>43678</v>
      </c>
      <c r="B381" s="1">
        <v>5939.83</v>
      </c>
      <c r="C381" s="1">
        <f t="shared" si="6"/>
        <v>16.835498659052533</v>
      </c>
    </row>
    <row r="382" spans="1:3" x14ac:dyDescent="0.7">
      <c r="A382" s="5">
        <v>43711</v>
      </c>
      <c r="B382" s="1">
        <v>5857.95</v>
      </c>
      <c r="C382" s="1">
        <f t="shared" si="6"/>
        <v>17.070818289674715</v>
      </c>
    </row>
    <row r="383" spans="1:3" x14ac:dyDescent="0.7">
      <c r="A383" s="5">
        <v>43739</v>
      </c>
      <c r="B383" s="1">
        <v>5935.2</v>
      </c>
      <c r="C383" s="1">
        <f t="shared" si="6"/>
        <v>16.848631891090445</v>
      </c>
    </row>
    <row r="384" spans="1:3" x14ac:dyDescent="0.7">
      <c r="A384" s="5">
        <v>43770</v>
      </c>
      <c r="B384" s="1">
        <v>6198.59</v>
      </c>
      <c r="C384" s="1">
        <f t="shared" si="6"/>
        <v>16.132701146551071</v>
      </c>
    </row>
    <row r="385" spans="1:3" x14ac:dyDescent="0.7">
      <c r="A385" s="5">
        <v>43801</v>
      </c>
      <c r="B385" s="1">
        <v>6306.88</v>
      </c>
      <c r="C385" s="1">
        <f t="shared" si="6"/>
        <v>15.8557004414227</v>
      </c>
    </row>
    <row r="386" spans="1:3" x14ac:dyDescent="0.7">
      <c r="A386" s="5">
        <v>43832</v>
      </c>
      <c r="B386" s="1">
        <v>6609.29</v>
      </c>
      <c r="C386" s="1">
        <f t="shared" si="6"/>
        <v>15.130218223137433</v>
      </c>
    </row>
    <row r="387" spans="1:3" x14ac:dyDescent="0.7">
      <c r="A387" s="5">
        <v>43864</v>
      </c>
      <c r="B387" s="1">
        <v>6598.63</v>
      </c>
      <c r="C387" s="1">
        <f t="shared" ref="C387:C433" si="7">$L$1/B387</f>
        <v>15.154660891730556</v>
      </c>
    </row>
    <row r="388" spans="1:3" x14ac:dyDescent="0.7">
      <c r="A388" s="5">
        <v>43892</v>
      </c>
      <c r="B388" s="1">
        <v>6288.64</v>
      </c>
      <c r="C388" s="1">
        <f t="shared" si="7"/>
        <v>15.901689395481375</v>
      </c>
    </row>
    <row r="389" spans="1:3" x14ac:dyDescent="0.7">
      <c r="A389" s="5">
        <v>43922</v>
      </c>
      <c r="B389" s="1">
        <v>5036.6400000000003</v>
      </c>
      <c r="C389" s="1">
        <f t="shared" si="7"/>
        <v>19.854506178722321</v>
      </c>
    </row>
    <row r="390" spans="1:3" x14ac:dyDescent="0.7">
      <c r="A390" s="5">
        <v>43952</v>
      </c>
      <c r="B390" s="1">
        <v>5778.53</v>
      </c>
      <c r="C390" s="1">
        <f t="shared" si="7"/>
        <v>17.305439272617779</v>
      </c>
    </row>
    <row r="391" spans="1:3" x14ac:dyDescent="0.7">
      <c r="A391" s="5">
        <v>43983</v>
      </c>
      <c r="B391" s="1">
        <v>6251.48</v>
      </c>
      <c r="C391" s="1">
        <f t="shared" si="7"/>
        <v>15.996212096975437</v>
      </c>
    </row>
    <row r="392" spans="1:3" x14ac:dyDescent="0.7">
      <c r="A392" s="5">
        <v>44013</v>
      </c>
      <c r="B392" s="1">
        <v>6383.76</v>
      </c>
      <c r="C392" s="1">
        <f t="shared" si="7"/>
        <v>15.664749301352181</v>
      </c>
    </row>
    <row r="393" spans="1:3" x14ac:dyDescent="0.7">
      <c r="A393" s="5">
        <v>44046</v>
      </c>
      <c r="B393" s="1">
        <v>6758.2</v>
      </c>
      <c r="C393" s="1">
        <f t="shared" si="7"/>
        <v>14.796839395105206</v>
      </c>
    </row>
    <row r="394" spans="1:3" x14ac:dyDescent="0.7">
      <c r="A394" s="5">
        <v>44075</v>
      </c>
      <c r="B394" s="1">
        <v>7246.37</v>
      </c>
      <c r="C394" s="1">
        <f t="shared" si="7"/>
        <v>13.800012972012194</v>
      </c>
    </row>
    <row r="395" spans="1:3" x14ac:dyDescent="0.7">
      <c r="A395" s="5">
        <v>44105</v>
      </c>
      <c r="B395" s="1">
        <v>6956.2</v>
      </c>
      <c r="C395" s="1">
        <f t="shared" si="7"/>
        <v>14.375664874500446</v>
      </c>
    </row>
    <row r="396" spans="1:3" x14ac:dyDescent="0.7">
      <c r="A396" s="5">
        <v>44137</v>
      </c>
      <c r="B396" s="1">
        <v>6817.89</v>
      </c>
      <c r="C396" s="1">
        <f t="shared" si="7"/>
        <v>14.667294426868136</v>
      </c>
    </row>
    <row r="397" spans="1:3" x14ac:dyDescent="0.7">
      <c r="A397" s="5">
        <v>44166</v>
      </c>
      <c r="B397" s="1">
        <v>7556.51</v>
      </c>
      <c r="C397" s="1">
        <f t="shared" si="7"/>
        <v>13.233622399758618</v>
      </c>
    </row>
    <row r="398" spans="1:3" x14ac:dyDescent="0.7">
      <c r="A398" s="5">
        <v>44200</v>
      </c>
      <c r="B398" s="1">
        <v>7645.27</v>
      </c>
      <c r="C398" s="1">
        <f t="shared" si="7"/>
        <v>13.079982786742653</v>
      </c>
    </row>
    <row r="399" spans="1:3" x14ac:dyDescent="0.7">
      <c r="A399" s="5">
        <v>44228</v>
      </c>
      <c r="B399" s="1">
        <v>7804.31</v>
      </c>
      <c r="C399" s="1">
        <f t="shared" si="7"/>
        <v>12.813432577639791</v>
      </c>
    </row>
    <row r="400" spans="1:3" x14ac:dyDescent="0.7">
      <c r="A400" s="5">
        <v>44256</v>
      </c>
      <c r="B400" s="1">
        <v>8080.78</v>
      </c>
      <c r="C400" s="1">
        <f t="shared" si="7"/>
        <v>12.375043003274437</v>
      </c>
    </row>
    <row r="401" spans="1:3" x14ac:dyDescent="0.7">
      <c r="A401" s="5">
        <v>44287</v>
      </c>
      <c r="B401" s="1">
        <v>8335.91</v>
      </c>
      <c r="C401" s="1">
        <f t="shared" si="7"/>
        <v>11.996290746901058</v>
      </c>
    </row>
    <row r="402" spans="1:3" x14ac:dyDescent="0.7">
      <c r="A402" s="5">
        <v>44319</v>
      </c>
      <c r="B402" s="1">
        <v>8702.02</v>
      </c>
      <c r="C402" s="1">
        <f t="shared" si="7"/>
        <v>11.491584712515024</v>
      </c>
    </row>
    <row r="403" spans="1:3" x14ac:dyDescent="0.7">
      <c r="A403" s="5">
        <v>44348</v>
      </c>
      <c r="B403" s="1">
        <v>8734.74</v>
      </c>
      <c r="C403" s="1">
        <f t="shared" si="7"/>
        <v>11.448537678282353</v>
      </c>
    </row>
    <row r="404" spans="1:3" x14ac:dyDescent="0.7">
      <c r="A404" s="5">
        <v>44378</v>
      </c>
      <c r="B404" s="1">
        <v>8990.08</v>
      </c>
      <c r="C404" s="1">
        <f t="shared" si="7"/>
        <v>11.123371538406778</v>
      </c>
    </row>
    <row r="405" spans="1:3" x14ac:dyDescent="0.7">
      <c r="A405" s="5">
        <v>44410</v>
      </c>
      <c r="B405" s="1">
        <v>9138.36</v>
      </c>
      <c r="C405" s="1">
        <f t="shared" si="7"/>
        <v>10.942882530344612</v>
      </c>
    </row>
    <row r="406" spans="1:3" x14ac:dyDescent="0.7">
      <c r="A406" s="5">
        <v>44440</v>
      </c>
      <c r="B406" s="1">
        <v>9437.15</v>
      </c>
      <c r="C406" s="1">
        <f t="shared" si="7"/>
        <v>10.596419469861134</v>
      </c>
    </row>
    <row r="407" spans="1:3" x14ac:dyDescent="0.7">
      <c r="A407" s="5">
        <v>44470</v>
      </c>
      <c r="B407" s="1">
        <v>9098.25</v>
      </c>
      <c r="C407" s="1">
        <f t="shared" si="7"/>
        <v>10.991124666831533</v>
      </c>
    </row>
    <row r="408" spans="1:3" x14ac:dyDescent="0.7">
      <c r="A408" s="5">
        <v>44501</v>
      </c>
      <c r="B408" s="1">
        <v>9642.44</v>
      </c>
      <c r="C408" s="1">
        <f t="shared" si="7"/>
        <v>10.370819004318408</v>
      </c>
    </row>
    <row r="409" spans="1:3" x14ac:dyDescent="0.7">
      <c r="A409" s="5">
        <v>44531</v>
      </c>
      <c r="B409" s="1">
        <v>9446.2099999999991</v>
      </c>
      <c r="C409" s="1">
        <f t="shared" si="7"/>
        <v>10.586256286912953</v>
      </c>
    </row>
    <row r="410" spans="1:3" x14ac:dyDescent="0.7">
      <c r="A410" s="5">
        <v>44564</v>
      </c>
      <c r="B410" s="1">
        <v>10050.41</v>
      </c>
      <c r="C410" s="1">
        <f t="shared" si="7"/>
        <v>9.9498428422323073</v>
      </c>
    </row>
    <row r="411" spans="1:3" x14ac:dyDescent="0.7">
      <c r="A411" s="5">
        <v>44593</v>
      </c>
      <c r="B411" s="1">
        <v>9534.9500000000007</v>
      </c>
      <c r="C411" s="1">
        <f t="shared" si="7"/>
        <v>10.487731975521633</v>
      </c>
    </row>
    <row r="412" spans="1:3" x14ac:dyDescent="0.7">
      <c r="A412" s="5">
        <v>44621</v>
      </c>
      <c r="B412" s="1">
        <v>9044.4699999999993</v>
      </c>
      <c r="C412" s="1">
        <f t="shared" si="7"/>
        <v>11.056479815843273</v>
      </c>
    </row>
    <row r="413" spans="1:3" x14ac:dyDescent="0.7">
      <c r="A413" s="5">
        <v>44652</v>
      </c>
      <c r="B413" s="1">
        <v>9559.9500000000007</v>
      </c>
      <c r="C413" s="1">
        <f t="shared" si="7"/>
        <v>10.46030575473721</v>
      </c>
    </row>
    <row r="414" spans="1:3" x14ac:dyDescent="0.7">
      <c r="A414" s="5">
        <v>44683</v>
      </c>
      <c r="B414" s="1">
        <v>8746.0499999999993</v>
      </c>
      <c r="C414" s="1">
        <f t="shared" si="7"/>
        <v>11.433732942299669</v>
      </c>
    </row>
    <row r="415" spans="1:3" x14ac:dyDescent="0.7">
      <c r="A415" s="5">
        <v>44713</v>
      </c>
      <c r="B415" s="1">
        <v>8648.2800000000007</v>
      </c>
      <c r="C415" s="1">
        <f t="shared" si="7"/>
        <v>11.562992872571192</v>
      </c>
    </row>
    <row r="416" spans="1:3" x14ac:dyDescent="0.7">
      <c r="A416" s="5">
        <v>44743</v>
      </c>
      <c r="B416" s="1">
        <v>8077.89</v>
      </c>
      <c r="C416" s="1">
        <f t="shared" si="7"/>
        <v>12.379470381498137</v>
      </c>
    </row>
    <row r="417" spans="1:3" x14ac:dyDescent="0.7">
      <c r="A417" s="5">
        <v>44774</v>
      </c>
      <c r="B417" s="1">
        <v>8705.8700000000008</v>
      </c>
      <c r="C417" s="1">
        <f t="shared" si="7"/>
        <v>11.4865027849026</v>
      </c>
    </row>
    <row r="418" spans="1:3" x14ac:dyDescent="0.7">
      <c r="A418" s="5">
        <v>44805</v>
      </c>
      <c r="B418" s="1">
        <v>8400.9599999999991</v>
      </c>
      <c r="C418" s="1">
        <f t="shared" si="7"/>
        <v>11.903401516017219</v>
      </c>
    </row>
    <row r="419" spans="1:3" x14ac:dyDescent="0.7">
      <c r="A419" s="5">
        <v>44837</v>
      </c>
      <c r="B419" s="1">
        <v>7800</v>
      </c>
      <c r="C419" s="1">
        <f t="shared" si="7"/>
        <v>12.820512820512821</v>
      </c>
    </row>
    <row r="420" spans="1:3" x14ac:dyDescent="0.7">
      <c r="A420" s="5">
        <v>44866</v>
      </c>
      <c r="B420" s="1">
        <v>8185.07</v>
      </c>
      <c r="C420" s="1">
        <f t="shared" si="7"/>
        <v>12.217366497781937</v>
      </c>
    </row>
    <row r="421" spans="1:3" x14ac:dyDescent="0.7">
      <c r="A421" s="5">
        <v>44896</v>
      </c>
      <c r="B421" s="1">
        <v>8671.9</v>
      </c>
      <c r="C421" s="1">
        <f t="shared" si="7"/>
        <v>11.531498287572505</v>
      </c>
    </row>
    <row r="422" spans="1:3" x14ac:dyDescent="0.7">
      <c r="A422" s="5">
        <v>44929</v>
      </c>
      <c r="B422" s="1">
        <v>8145.6</v>
      </c>
      <c r="C422" s="1">
        <f t="shared" si="7"/>
        <v>12.276566489884109</v>
      </c>
    </row>
    <row r="423" spans="1:3" x14ac:dyDescent="0.7">
      <c r="A423" s="5">
        <v>44958</v>
      </c>
      <c r="B423" s="1">
        <v>8782.77</v>
      </c>
      <c r="C423" s="1">
        <f t="shared" si="7"/>
        <v>11.385929496047375</v>
      </c>
    </row>
    <row r="424" spans="1:3" x14ac:dyDescent="0.7">
      <c r="A424" s="5">
        <v>44986</v>
      </c>
      <c r="B424" s="1">
        <v>8440.25</v>
      </c>
      <c r="C424" s="1">
        <f t="shared" si="7"/>
        <v>11.847990284647967</v>
      </c>
    </row>
    <row r="425" spans="1:3" x14ac:dyDescent="0.7">
      <c r="A425" s="5">
        <v>45019</v>
      </c>
      <c r="B425" s="1">
        <v>8823.66</v>
      </c>
      <c r="C425" s="1">
        <f t="shared" si="7"/>
        <v>11.333165602482417</v>
      </c>
    </row>
    <row r="426" spans="1:3" x14ac:dyDescent="0.7">
      <c r="A426" s="5">
        <v>45047</v>
      </c>
      <c r="B426" s="1">
        <v>8924.92</v>
      </c>
      <c r="C426" s="1">
        <f t="shared" si="7"/>
        <v>11.204582225947123</v>
      </c>
    </row>
    <row r="427" spans="1:3" x14ac:dyDescent="0.7">
      <c r="A427" s="5">
        <v>45078</v>
      </c>
      <c r="B427" s="1">
        <v>9057.17</v>
      </c>
      <c r="C427" s="1">
        <f t="shared" si="7"/>
        <v>11.040976375622849</v>
      </c>
    </row>
    <row r="428" spans="1:3" x14ac:dyDescent="0.7">
      <c r="A428" s="5">
        <v>45110</v>
      </c>
      <c r="B428" s="1">
        <v>9571.35</v>
      </c>
      <c r="C428" s="1">
        <f t="shared" si="7"/>
        <v>10.447846959937731</v>
      </c>
    </row>
    <row r="429" spans="1:3" x14ac:dyDescent="0.7">
      <c r="A429" s="5">
        <v>45139</v>
      </c>
      <c r="B429" s="1">
        <v>9840.7099999999991</v>
      </c>
      <c r="C429" s="1">
        <f t="shared" si="7"/>
        <v>10.161868401771825</v>
      </c>
    </row>
    <row r="430" spans="1:3" x14ac:dyDescent="0.7">
      <c r="A430" s="5">
        <v>45170</v>
      </c>
      <c r="B430" s="1">
        <v>9727.64</v>
      </c>
      <c r="C430" s="1">
        <f t="shared" si="7"/>
        <v>10.27998569025992</v>
      </c>
    </row>
    <row r="431" spans="1:3" x14ac:dyDescent="0.7">
      <c r="A431" s="5">
        <v>45201</v>
      </c>
      <c r="B431" s="1">
        <v>9247.51</v>
      </c>
      <c r="C431" s="1">
        <f t="shared" si="7"/>
        <v>10.813721747800219</v>
      </c>
    </row>
    <row r="432" spans="1:3" x14ac:dyDescent="0.7">
      <c r="A432" s="5">
        <v>45231</v>
      </c>
      <c r="B432" s="1">
        <v>9147.4500000000007</v>
      </c>
      <c r="C432" s="1">
        <f t="shared" si="7"/>
        <v>10.932008373918414</v>
      </c>
    </row>
    <row r="433" spans="1:3" x14ac:dyDescent="0.7">
      <c r="A433" s="5">
        <v>45261</v>
      </c>
      <c r="B433" s="1">
        <v>9937.89</v>
      </c>
      <c r="C433" s="1">
        <f t="shared" si="7"/>
        <v>10.062498176172205</v>
      </c>
    </row>
    <row r="434" spans="1:3" x14ac:dyDescent="0.7">
      <c r="A434" s="5">
        <v>45293</v>
      </c>
      <c r="B434" s="1">
        <v>10269.69</v>
      </c>
      <c r="C434" s="1">
        <f>$L$1*4/B434</f>
        <v>38.949569071705184</v>
      </c>
    </row>
    <row r="435" spans="1:3" x14ac:dyDescent="0.7">
      <c r="A435" s="5">
        <v>45323</v>
      </c>
      <c r="B435" s="1">
        <v>10633.14</v>
      </c>
      <c r="C435" s="1">
        <f t="shared" ref="C435:C437" si="8">$L$1*4/B435</f>
        <v>37.618238826912844</v>
      </c>
    </row>
    <row r="436" spans="1:3" x14ac:dyDescent="0.7">
      <c r="A436" s="5">
        <v>45352</v>
      </c>
      <c r="B436" s="1">
        <v>11151.34</v>
      </c>
      <c r="C436" s="1">
        <f t="shared" si="8"/>
        <v>35.870128612346136</v>
      </c>
    </row>
    <row r="437" spans="1:3" x14ac:dyDescent="0.7">
      <c r="A437" s="5">
        <v>45383</v>
      </c>
      <c r="B437" s="1">
        <v>11395.08</v>
      </c>
      <c r="C437" s="1">
        <f t="shared" si="8"/>
        <v>35.102868957479892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41445-99E2-4F61-A160-D6E63583C778}">
  <dimension ref="A1:M437"/>
  <sheetViews>
    <sheetView workbookViewId="0">
      <pane xSplit="1" ySplit="1" topLeftCell="C2" activePane="bottomRight" state="frozen"/>
      <selection pane="topRight" activeCell="B1" sqref="B1"/>
      <selection pane="bottomLeft" activeCell="A3" sqref="A3"/>
      <selection pane="bottomRight"/>
    </sheetView>
  </sheetViews>
  <sheetFormatPr defaultRowHeight="17.649999999999999" x14ac:dyDescent="0.7"/>
  <cols>
    <col min="1" max="1" width="10.8125" style="7" bestFit="1" customWidth="1"/>
    <col min="2" max="3" width="9.9375" style="3" customWidth="1"/>
    <col min="4" max="4" width="3.125" customWidth="1"/>
    <col min="5" max="5" width="5.5" style="3" bestFit="1" customWidth="1"/>
    <col min="6" max="10" width="9.9375" style="10" customWidth="1"/>
  </cols>
  <sheetData>
    <row r="1" spans="1:13" x14ac:dyDescent="0.7">
      <c r="A1" s="4" t="s">
        <v>0</v>
      </c>
      <c r="B1" s="2" t="s">
        <v>2</v>
      </c>
      <c r="C1" s="2" t="s">
        <v>3</v>
      </c>
      <c r="E1" s="2" t="s">
        <v>1</v>
      </c>
      <c r="F1" s="2" t="s">
        <v>4</v>
      </c>
      <c r="G1" s="2" t="s">
        <v>5</v>
      </c>
      <c r="H1" s="2" t="s">
        <v>13</v>
      </c>
      <c r="I1" s="2" t="s">
        <v>14</v>
      </c>
      <c r="J1" s="2" t="s">
        <v>6</v>
      </c>
      <c r="L1" s="11" t="s">
        <v>7</v>
      </c>
      <c r="M1" s="9">
        <f>100000</f>
        <v>100000</v>
      </c>
    </row>
    <row r="2" spans="1:13" x14ac:dyDescent="0.7">
      <c r="A2" s="5">
        <v>32146</v>
      </c>
      <c r="B2" s="1">
        <v>256.02</v>
      </c>
      <c r="C2" s="1">
        <f>$M$1/B2</f>
        <v>390.59448480587457</v>
      </c>
      <c r="E2" s="8">
        <v>1988</v>
      </c>
      <c r="F2" s="9">
        <f>$M$1*12/B2*B14</f>
        <v>1338879.7750175768</v>
      </c>
      <c r="G2" s="9">
        <f>SUM(C2:C13)*B14</f>
        <v>1270302.7558012435</v>
      </c>
      <c r="H2" s="9">
        <f>(SUM(C2:C12)+C2)*B14</f>
        <v>1280563.7809730254</v>
      </c>
      <c r="I2" s="9">
        <f>(SUM(C2:C12)+C2)*B14+12000</f>
        <v>1292563.7809730254</v>
      </c>
      <c r="J2" s="9">
        <f t="shared" ref="J2:J38" si="0">F2-I2</f>
        <v>46315.994044551393</v>
      </c>
    </row>
    <row r="3" spans="1:13" x14ac:dyDescent="0.7">
      <c r="A3" s="5">
        <v>32174</v>
      </c>
      <c r="B3" s="1">
        <v>255.51</v>
      </c>
      <c r="C3" s="1">
        <f t="shared" ref="C3:C66" si="1">$M$1/B3</f>
        <v>391.3741145160659</v>
      </c>
      <c r="E3" s="8">
        <v>1989</v>
      </c>
      <c r="F3" s="9">
        <f>$M$1*12/B14*B26</f>
        <v>1622237.0033257487</v>
      </c>
      <c r="G3" s="9">
        <f>SUM(C14:C25)*B26</f>
        <v>1382211.6735200302</v>
      </c>
      <c r="H3" s="9">
        <f>SUM(C13:C24)*B26</f>
        <v>1416338.7231552587</v>
      </c>
      <c r="I3" s="9">
        <f>SUM(C13:C24)*B26+12000</f>
        <v>1428338.7231552587</v>
      </c>
      <c r="J3" s="9">
        <f t="shared" si="0"/>
        <v>193898.28017049003</v>
      </c>
    </row>
    <row r="4" spans="1:13" x14ac:dyDescent="0.7">
      <c r="A4" s="5">
        <v>32203</v>
      </c>
      <c r="B4" s="1">
        <v>269.44</v>
      </c>
      <c r="C4" s="1">
        <f t="shared" si="1"/>
        <v>371.14014251781475</v>
      </c>
      <c r="E4" s="8">
        <v>1990</v>
      </c>
      <c r="F4" s="9">
        <f>$M$1*12/B26*B38</f>
        <v>1129397.141081417</v>
      </c>
      <c r="G4" s="9">
        <f>SUM(C26:C37)*B38</f>
        <v>1190588.1624876494</v>
      </c>
      <c r="H4" s="9">
        <f>SUM(C25:C36)*B38</f>
        <v>1186415.7343287703</v>
      </c>
      <c r="I4" s="9">
        <f>SUM(C25:C36)*B38+12000</f>
        <v>1198415.7343287703</v>
      </c>
      <c r="J4" s="9">
        <f t="shared" si="0"/>
        <v>-69018.593247353332</v>
      </c>
    </row>
    <row r="5" spans="1:13" x14ac:dyDescent="0.7">
      <c r="A5" s="5">
        <v>32237</v>
      </c>
      <c r="B5" s="1">
        <v>258.41000000000003</v>
      </c>
      <c r="C5" s="1">
        <f t="shared" si="1"/>
        <v>386.98192794396499</v>
      </c>
      <c r="E5" s="8">
        <v>1991</v>
      </c>
      <c r="F5" s="9">
        <f>$M$1*12/B38*B50</f>
        <v>1584327.5368699098</v>
      </c>
      <c r="G5" s="9">
        <f>SUM(C38:C49)*B50</f>
        <v>1363874.7634979945</v>
      </c>
      <c r="H5" s="9">
        <f>SUM(C37:C48)*B50</f>
        <v>1387528.5391737318</v>
      </c>
      <c r="I5" s="9">
        <f>SUM(C37:C48)*B50+12000</f>
        <v>1399528.5391737318</v>
      </c>
      <c r="J5" s="9">
        <f t="shared" si="0"/>
        <v>184798.99769617803</v>
      </c>
    </row>
    <row r="6" spans="1:13" x14ac:dyDescent="0.7">
      <c r="A6" s="5">
        <v>32265</v>
      </c>
      <c r="B6" s="1">
        <v>264.33</v>
      </c>
      <c r="C6" s="1">
        <f t="shared" si="1"/>
        <v>378.3149850565581</v>
      </c>
      <c r="E6" s="8">
        <v>1992</v>
      </c>
      <c r="F6" s="9">
        <f>$M$1*12/B50*B62</f>
        <v>1290430.1433811269</v>
      </c>
      <c r="G6" s="9">
        <f>SUM(C50:C61)*B62</f>
        <v>1276250.5570836389</v>
      </c>
      <c r="H6" s="9">
        <f>SUM(C49:C60)*B62</f>
        <v>1292855.9377721972</v>
      </c>
      <c r="I6" s="9">
        <f>SUM(C49:C60)*B62+12000</f>
        <v>1304855.9377721972</v>
      </c>
      <c r="J6" s="9">
        <f t="shared" si="0"/>
        <v>-14425.79439107026</v>
      </c>
    </row>
    <row r="7" spans="1:13" x14ac:dyDescent="0.7">
      <c r="A7" s="5">
        <v>32295</v>
      </c>
      <c r="B7" s="1">
        <v>270.95</v>
      </c>
      <c r="C7" s="1">
        <f t="shared" si="1"/>
        <v>369.07178446207791</v>
      </c>
      <c r="E7" s="8">
        <v>1993</v>
      </c>
      <c r="F7" s="9">
        <f>$M$1*12/B62*B74</f>
        <v>1318837.2093023257</v>
      </c>
      <c r="G7" s="9">
        <f>SUM(C62:C73)*B74</f>
        <v>1256326.1232529236</v>
      </c>
      <c r="H7" s="9">
        <f>SUM(C61:C72)*B74</f>
        <v>1266665.8629606895</v>
      </c>
      <c r="I7" s="9">
        <f>SUM(C61:C72)*B74+12000</f>
        <v>1278665.8629606895</v>
      </c>
      <c r="J7" s="9">
        <f t="shared" si="0"/>
        <v>40171.346341636265</v>
      </c>
    </row>
    <row r="8" spans="1:13" x14ac:dyDescent="0.7">
      <c r="A8" s="5">
        <v>32325</v>
      </c>
      <c r="B8" s="1">
        <v>276.86</v>
      </c>
      <c r="C8" s="1">
        <f t="shared" si="1"/>
        <v>361.19338293722456</v>
      </c>
      <c r="E8" s="8">
        <v>1994</v>
      </c>
      <c r="F8" s="9">
        <f>$M$1*12/B74*B86</f>
        <v>1217816.9634985011</v>
      </c>
      <c r="G8" s="9">
        <f>SUM(C74:C85)*B86</f>
        <v>1217807.4256821892</v>
      </c>
      <c r="H8" s="9">
        <f>SUM(C73:C84)*B86</f>
        <v>1217780.0449894585</v>
      </c>
      <c r="I8" s="9">
        <f>SUM(C73:C84)*B86+12000</f>
        <v>1229780.0449894585</v>
      </c>
      <c r="J8" s="9">
        <f t="shared" si="0"/>
        <v>-11963.081490957411</v>
      </c>
    </row>
    <row r="9" spans="1:13" x14ac:dyDescent="0.7">
      <c r="A9" s="5">
        <v>32356</v>
      </c>
      <c r="B9" s="1">
        <v>277.76</v>
      </c>
      <c r="C9" s="1">
        <f t="shared" si="1"/>
        <v>360.02304147465441</v>
      </c>
      <c r="E9" s="8">
        <v>1995</v>
      </c>
      <c r="F9" s="9">
        <f>$M$1*12/B86*B98</f>
        <v>1664345.2877397833</v>
      </c>
      <c r="G9" s="9">
        <f>SUM(C86:C97)*B98</f>
        <v>1425598.0099020954</v>
      </c>
      <c r="H9" s="9">
        <f>SUM(C85:C96)*B98</f>
        <v>1465326.6994765191</v>
      </c>
      <c r="I9" s="9">
        <f>SUM(C85:C96)*B98+12000</f>
        <v>1477326.6994765191</v>
      </c>
      <c r="J9" s="9">
        <f t="shared" si="0"/>
        <v>187018.58826326416</v>
      </c>
    </row>
    <row r="10" spans="1:13" x14ac:dyDescent="0.7">
      <c r="A10" s="5">
        <v>32387</v>
      </c>
      <c r="B10" s="1">
        <v>264.85000000000002</v>
      </c>
      <c r="C10" s="1">
        <f t="shared" si="1"/>
        <v>377.57221068529356</v>
      </c>
      <c r="E10" s="8">
        <v>1996</v>
      </c>
      <c r="F10" s="9">
        <f>$M$1*12/B98*B110</f>
        <v>1456816.4165267718</v>
      </c>
      <c r="G10" s="9">
        <f>SUM(C98:C109)*B110</f>
        <v>1344848.1756830937</v>
      </c>
      <c r="H10" s="9">
        <f>SUM(C97:C108)*B110</f>
        <v>1371632.7727202114</v>
      </c>
      <c r="I10" s="9">
        <f>SUM(C97:C108)*B110+12000</f>
        <v>1383632.7727202114</v>
      </c>
      <c r="J10" s="9">
        <f t="shared" si="0"/>
        <v>73183.643806560431</v>
      </c>
    </row>
    <row r="11" spans="1:13" x14ac:dyDescent="0.7">
      <c r="A11" s="5">
        <v>32419</v>
      </c>
      <c r="B11" s="1">
        <v>279.08999999999997</v>
      </c>
      <c r="C11" s="1">
        <f t="shared" si="1"/>
        <v>358.30735605001973</v>
      </c>
      <c r="E11" s="8">
        <v>1997</v>
      </c>
      <c r="F11" s="9">
        <f>$M$1*12/B110*B122</f>
        <v>1616065.2185129768</v>
      </c>
      <c r="G11" s="9">
        <f>SUM(C110:C121)*B122</f>
        <v>1381678.9264085458</v>
      </c>
      <c r="H11" s="9">
        <f>SUM(C109:C120)*B122</f>
        <v>1412932.4945882414</v>
      </c>
      <c r="I11" s="9">
        <f>SUM(C109:C120)*B122+12000</f>
        <v>1424932.4945882414</v>
      </c>
      <c r="J11" s="9">
        <f t="shared" si="0"/>
        <v>191132.72392473533</v>
      </c>
    </row>
    <row r="12" spans="1:13" x14ac:dyDescent="0.7">
      <c r="A12" s="5">
        <v>32448</v>
      </c>
      <c r="B12" s="1">
        <v>287.51</v>
      </c>
      <c r="C12" s="1">
        <f t="shared" si="1"/>
        <v>347.81398907864076</v>
      </c>
      <c r="E12" s="8">
        <v>1998</v>
      </c>
      <c r="F12" s="9">
        <f>$M$1*12/B122*B134</f>
        <v>1534224.2383375224</v>
      </c>
      <c r="G12" s="9">
        <f>SUM(C122:C133)*B134</f>
        <v>1390599.6624562936</v>
      </c>
      <c r="H12" s="9">
        <f>SUM(C121:C132)*B134</f>
        <v>1414051.6103994008</v>
      </c>
      <c r="I12" s="9">
        <f>SUM(C121:C132)*B134+12000</f>
        <v>1426051.6103994008</v>
      </c>
      <c r="J12" s="9">
        <f t="shared" si="0"/>
        <v>108172.62793812156</v>
      </c>
    </row>
    <row r="13" spans="1:13" x14ac:dyDescent="0.7">
      <c r="A13" s="5">
        <v>32478</v>
      </c>
      <c r="B13" s="1">
        <v>281.95</v>
      </c>
      <c r="C13" s="1">
        <f t="shared" si="1"/>
        <v>354.67281432878173</v>
      </c>
      <c r="E13" s="8">
        <v>1999</v>
      </c>
      <c r="F13" s="9">
        <f>$M$1*12/B134*B146</f>
        <v>1439918.011171577</v>
      </c>
      <c r="G13" s="9">
        <f>SUM(C134:C145)*B146</f>
        <v>1341429.3743361454</v>
      </c>
      <c r="H13" s="9">
        <f>SUM(C133:C144)*B146</f>
        <v>1362768.0416150547</v>
      </c>
      <c r="I13" s="9">
        <f>SUM(C133:C144)*B146+12000</f>
        <v>1374768.0416150547</v>
      </c>
      <c r="J13" s="9">
        <f t="shared" si="0"/>
        <v>65149.969556522323</v>
      </c>
    </row>
    <row r="14" spans="1:13" x14ac:dyDescent="0.7">
      <c r="A14" s="5">
        <v>32511</v>
      </c>
      <c r="B14" s="1">
        <v>285.64999999999998</v>
      </c>
      <c r="C14" s="1">
        <f t="shared" si="1"/>
        <v>350.07876772273767</v>
      </c>
      <c r="E14" s="8">
        <v>2000</v>
      </c>
      <c r="F14" s="9">
        <f>$M$1*12/B146*B158</f>
        <v>1070386.7419872035</v>
      </c>
      <c r="G14" s="9">
        <f>SUM(C146:C157)*B158</f>
        <v>1078254.3326707806</v>
      </c>
      <c r="H14" s="9">
        <f>SUM(C145:C156)*B158</f>
        <v>1073544.2696429568</v>
      </c>
      <c r="I14" s="9">
        <f>SUM(C145:C156)*B158+12000</f>
        <v>1085544.2696429568</v>
      </c>
      <c r="J14" s="9">
        <f t="shared" si="0"/>
        <v>-15157.527655753307</v>
      </c>
    </row>
    <row r="15" spans="1:13" x14ac:dyDescent="0.7">
      <c r="A15" s="5">
        <v>32540</v>
      </c>
      <c r="B15" s="1">
        <v>308.86</v>
      </c>
      <c r="C15" s="1">
        <f t="shared" si="1"/>
        <v>323.77128796218352</v>
      </c>
      <c r="E15" s="8">
        <v>2001</v>
      </c>
      <c r="F15" s="9">
        <f>$M$1*12/B158*B170</f>
        <v>1094269.4276147068</v>
      </c>
      <c r="G15" s="9">
        <f>SUM(C158:C169)*B170</f>
        <v>1169317.0201819707</v>
      </c>
      <c r="H15" s="9">
        <f>SUM(C157:C168)*B170</f>
        <v>1156037.7778642413</v>
      </c>
      <c r="I15" s="9">
        <f>SUM(C157:C168)*B170+12000</f>
        <v>1168037.7778642413</v>
      </c>
      <c r="J15" s="9">
        <f t="shared" si="0"/>
        <v>-73768.350249534473</v>
      </c>
    </row>
    <row r="16" spans="1:13" x14ac:dyDescent="0.7">
      <c r="A16" s="5">
        <v>32568</v>
      </c>
      <c r="B16" s="1">
        <v>299.77</v>
      </c>
      <c r="C16" s="1">
        <f t="shared" si="1"/>
        <v>333.58908496513999</v>
      </c>
      <c r="E16" s="8">
        <v>2002</v>
      </c>
      <c r="F16" s="9">
        <f>$M$1*12/B170*B182</f>
        <v>960266.74690361135</v>
      </c>
      <c r="G16" s="9">
        <f>SUM(C170:C181)*B182</f>
        <v>1105951.5351325425</v>
      </c>
      <c r="H16" s="9">
        <f>SUM(C169:C180)*B182</f>
        <v>1090391.4939251896</v>
      </c>
      <c r="I16" s="9">
        <f>SUM(C169:C180)*B182+12000</f>
        <v>1102391.4939251896</v>
      </c>
      <c r="J16" s="9">
        <f t="shared" si="0"/>
        <v>-142124.74702157825</v>
      </c>
    </row>
    <row r="17" spans="1:10" x14ac:dyDescent="0.7">
      <c r="A17" s="5">
        <v>32601</v>
      </c>
      <c r="B17" s="1">
        <v>310.20999999999998</v>
      </c>
      <c r="C17" s="1">
        <f t="shared" si="1"/>
        <v>322.36227071983495</v>
      </c>
      <c r="E17" s="8">
        <v>2003</v>
      </c>
      <c r="F17" s="9">
        <f>$M$1*12/B182*B194</f>
        <v>1489951.4261378024</v>
      </c>
      <c r="G17" s="9">
        <f>SUM(C182:C193)*B194</f>
        <v>1414283.0044376322</v>
      </c>
      <c r="H17" s="9">
        <f>SUM(C181:C192)*B194</f>
        <v>1431517.8657980345</v>
      </c>
      <c r="I17" s="9">
        <f>SUM(C181:C192)*B194+12000</f>
        <v>1443517.8657980345</v>
      </c>
      <c r="J17" s="9">
        <f t="shared" si="0"/>
        <v>46433.560339767952</v>
      </c>
    </row>
    <row r="18" spans="1:10" x14ac:dyDescent="0.7">
      <c r="A18" s="5">
        <v>32629</v>
      </c>
      <c r="B18" s="1">
        <v>324.11</v>
      </c>
      <c r="C18" s="1">
        <f t="shared" si="1"/>
        <v>308.53722501619819</v>
      </c>
      <c r="E18" s="8">
        <v>2004</v>
      </c>
      <c r="F18" s="9">
        <f>$M$1*12/B194*B206</f>
        <v>1323786.0387503477</v>
      </c>
      <c r="G18" s="9">
        <f>SUM(C194:C205)*B206</f>
        <v>1288870.7623692777</v>
      </c>
      <c r="H18" s="9">
        <f>SUM(C193:C204)*B206</f>
        <v>1302305.8310363383</v>
      </c>
      <c r="I18" s="9">
        <f>SUM(C193:C204)*B206+12000</f>
        <v>1314305.8310363383</v>
      </c>
      <c r="J18" s="9">
        <f t="shared" si="0"/>
        <v>9480.2077140093315</v>
      </c>
    </row>
    <row r="19" spans="1:10" x14ac:dyDescent="0.7">
      <c r="A19" s="5">
        <v>32660</v>
      </c>
      <c r="B19" s="1">
        <v>339.25</v>
      </c>
      <c r="C19" s="1">
        <f t="shared" si="1"/>
        <v>294.76787030213706</v>
      </c>
      <c r="E19" s="8">
        <v>2005</v>
      </c>
      <c r="F19" s="9">
        <f>$M$1*12/B206*B218</f>
        <v>1290086.052348512</v>
      </c>
      <c r="G19" s="9">
        <f>SUM(C206:C217)*B218</f>
        <v>1274985.9834385542</v>
      </c>
      <c r="H19" s="9">
        <f>SUM(C205:C216)*B218</f>
        <v>1283135.0035741406</v>
      </c>
      <c r="I19" s="9">
        <f>SUM(C205:C216)*B218+12000</f>
        <v>1295135.0035741406</v>
      </c>
      <c r="J19" s="9">
        <f t="shared" si="0"/>
        <v>-5048.9512256286107</v>
      </c>
    </row>
    <row r="20" spans="1:10" x14ac:dyDescent="0.7">
      <c r="A20" s="5">
        <v>32692</v>
      </c>
      <c r="B20" s="1">
        <v>337.19</v>
      </c>
      <c r="C20" s="1">
        <f t="shared" si="1"/>
        <v>296.56870013938732</v>
      </c>
      <c r="E20" s="8">
        <v>2006</v>
      </c>
      <c r="F20" s="9">
        <f>$M$1*12/B218*B230</f>
        <v>1365689.7486138325</v>
      </c>
      <c r="G20" s="9">
        <f>SUM(C218:C229)*B230</f>
        <v>1315298.2682093324</v>
      </c>
      <c r="H20" s="9">
        <f>SUM(C217:C228)*B230</f>
        <v>1328041.1005411239</v>
      </c>
      <c r="I20" s="9">
        <f>SUM(C217:C228)*B230+12000</f>
        <v>1340041.1005411239</v>
      </c>
      <c r="J20" s="9">
        <f t="shared" si="0"/>
        <v>25648.648072708631</v>
      </c>
    </row>
    <row r="21" spans="1:10" x14ac:dyDescent="0.7">
      <c r="A21" s="5">
        <v>32721</v>
      </c>
      <c r="B21" s="1">
        <v>363.77</v>
      </c>
      <c r="C21" s="1">
        <f t="shared" si="1"/>
        <v>274.89897462682467</v>
      </c>
      <c r="E21" s="8">
        <v>2007</v>
      </c>
      <c r="F21" s="9">
        <f>$M$1*12/B230*B242</f>
        <v>1249172.1308472836</v>
      </c>
      <c r="G21" s="9">
        <f>SUM(C230:C241)*B242</f>
        <v>1190205.0031340986</v>
      </c>
      <c r="H21" s="9">
        <f>SUM(C229:C240)*B242</f>
        <v>1197482.6527813391</v>
      </c>
      <c r="I21" s="9">
        <f>SUM(C229:C240)*B242+12000</f>
        <v>1209482.6527813391</v>
      </c>
      <c r="J21" s="9">
        <f t="shared" si="0"/>
        <v>39689.47806594451</v>
      </c>
    </row>
    <row r="22" spans="1:10" x14ac:dyDescent="0.7">
      <c r="A22" s="5">
        <v>32752</v>
      </c>
      <c r="B22" s="1">
        <v>375.78</v>
      </c>
      <c r="C22" s="1">
        <f t="shared" si="1"/>
        <v>266.11315131193783</v>
      </c>
      <c r="E22" s="8">
        <v>2008</v>
      </c>
      <c r="F22" s="9">
        <f>$M$1*12/B242*B254</f>
        <v>791324.0462565046</v>
      </c>
      <c r="G22" s="9">
        <f>SUM(C242:C253)*B254</f>
        <v>924998.09767664084</v>
      </c>
      <c r="H22" s="9">
        <f>SUM(C241:C252)*B254</f>
        <v>875438.87881383428</v>
      </c>
      <c r="I22" s="9">
        <f>SUM(C241:C252)*B254+12000</f>
        <v>887438.87881383428</v>
      </c>
      <c r="J22" s="9">
        <f t="shared" si="0"/>
        <v>-96114.832557329675</v>
      </c>
    </row>
    <row r="23" spans="1:10" x14ac:dyDescent="0.7">
      <c r="A23" s="5">
        <v>32783</v>
      </c>
      <c r="B23" s="1">
        <v>373.59</v>
      </c>
      <c r="C23" s="1">
        <f t="shared" si="1"/>
        <v>267.67311758880055</v>
      </c>
      <c r="E23" s="8">
        <v>2009</v>
      </c>
      <c r="F23" s="9">
        <f>$M$1*12/B254*B266</f>
        <v>1494474.9428016834</v>
      </c>
      <c r="G23" s="9">
        <f>SUM(C254:C265)*B266</f>
        <v>1498769.7858754175</v>
      </c>
      <c r="H23" s="9">
        <f>SUM(C253:C264)*B266</f>
        <v>1539029.3964812991</v>
      </c>
      <c r="I23" s="9">
        <f>SUM(C253:C264)*B266+12000</f>
        <v>1551029.3964812991</v>
      </c>
      <c r="J23" s="9">
        <f t="shared" si="0"/>
        <v>-56554.453679615632</v>
      </c>
    </row>
    <row r="24" spans="1:10" x14ac:dyDescent="0.7">
      <c r="A24" s="5">
        <v>32813</v>
      </c>
      <c r="B24" s="1">
        <v>364.01</v>
      </c>
      <c r="C24" s="1">
        <f t="shared" si="1"/>
        <v>274.71772753495782</v>
      </c>
      <c r="E24" s="8">
        <v>2010</v>
      </c>
      <c r="F24" s="9">
        <f>$M$1*12/B266*B278</f>
        <v>1374331.8372200145</v>
      </c>
      <c r="G24" s="9">
        <f>SUM(C266:C277)*B278</f>
        <v>1369025.3630636206</v>
      </c>
      <c r="H24" s="9">
        <f>SUM(C265:C276)*B278</f>
        <v>1380625.4002093147</v>
      </c>
      <c r="I24" s="9">
        <f>SUM(C265:C276)*B278+12000</f>
        <v>1392625.4002093147</v>
      </c>
      <c r="J24" s="9">
        <f t="shared" si="0"/>
        <v>-18293.562989300117</v>
      </c>
    </row>
    <row r="25" spans="1:10" x14ac:dyDescent="0.7">
      <c r="A25" s="5">
        <v>32843</v>
      </c>
      <c r="B25" s="1">
        <v>375.52</v>
      </c>
      <c r="C25" s="1">
        <f t="shared" si="1"/>
        <v>266.29740093736689</v>
      </c>
      <c r="E25" s="8">
        <v>2011</v>
      </c>
      <c r="F25" s="9">
        <f>$M$1*12/B278*B290</f>
        <v>1230360.5668054062</v>
      </c>
      <c r="G25" s="9">
        <f>SUM(C278:C289)*B290</f>
        <v>1221162.1632753948</v>
      </c>
      <c r="H25" s="9">
        <f>SUM(C277:C288)*B290</f>
        <v>1226648.9968328017</v>
      </c>
      <c r="I25" s="9">
        <f>SUM(C277:C288)*B290+12000</f>
        <v>1238648.9968328017</v>
      </c>
      <c r="J25" s="9">
        <f t="shared" si="0"/>
        <v>-8288.4300273954868</v>
      </c>
    </row>
    <row r="26" spans="1:10" x14ac:dyDescent="0.7">
      <c r="A26" s="5">
        <v>32875</v>
      </c>
      <c r="B26" s="1">
        <v>386.16</v>
      </c>
      <c r="C26" s="1">
        <f t="shared" si="1"/>
        <v>258.96001657344107</v>
      </c>
      <c r="E26" s="8">
        <v>2012</v>
      </c>
      <c r="F26" s="9">
        <f>$M$1*12/B290*B302</f>
        <v>1405883.9627805145</v>
      </c>
      <c r="G26" s="9">
        <f>SUM(C290:C301)*B302</f>
        <v>1294736.6542742217</v>
      </c>
      <c r="H26" s="9">
        <f>SUM(C289:C300)*B302</f>
        <v>1311165.3677859583</v>
      </c>
      <c r="I26" s="9">
        <f>SUM(C289:C300)*B302+12000</f>
        <v>1323165.3677859583</v>
      </c>
      <c r="J26" s="9">
        <f t="shared" si="0"/>
        <v>82718.594994556159</v>
      </c>
    </row>
    <row r="27" spans="1:10" x14ac:dyDescent="0.7">
      <c r="A27" s="5">
        <v>32905</v>
      </c>
      <c r="B27" s="1">
        <v>353.68</v>
      </c>
      <c r="C27" s="1">
        <f t="shared" si="1"/>
        <v>282.74146120787151</v>
      </c>
      <c r="E27" s="8">
        <v>2013</v>
      </c>
      <c r="F27" s="9">
        <f>$M$1*12/B302*B314</f>
        <v>1535507.5820988494</v>
      </c>
      <c r="G27" s="9">
        <f>SUM(C302:C313)*B314</f>
        <v>1374568.2944377696</v>
      </c>
      <c r="H27" s="9">
        <f>SUM(C301:C312)*B314</f>
        <v>1405717.9237602169</v>
      </c>
      <c r="I27" s="9">
        <f>SUM(C301:C312)*B314+12000</f>
        <v>1417717.9237602169</v>
      </c>
      <c r="J27" s="9">
        <f t="shared" si="0"/>
        <v>117789.65833863243</v>
      </c>
    </row>
    <row r="28" spans="1:10" x14ac:dyDescent="0.7">
      <c r="A28" s="5">
        <v>32933</v>
      </c>
      <c r="B28" s="1">
        <v>359.46</v>
      </c>
      <c r="C28" s="1">
        <f t="shared" si="1"/>
        <v>278.1950703833528</v>
      </c>
      <c r="E28" s="8">
        <v>2014</v>
      </c>
      <c r="F28" s="9">
        <f>$M$1*12/B314*B326</f>
        <v>1375978.8723609466</v>
      </c>
      <c r="G28" s="9">
        <f>SUM(C314:C325)*B326</f>
        <v>1304355.3894603457</v>
      </c>
      <c r="H28" s="9">
        <f>SUM(C313:C324)*B326</f>
        <v>1320802.0047565629</v>
      </c>
      <c r="I28" s="9">
        <f>SUM(C313:C324)*B326+12000</f>
        <v>1332802.0047565629</v>
      </c>
      <c r="J28" s="9">
        <f t="shared" si="0"/>
        <v>43176.867604383733</v>
      </c>
    </row>
    <row r="29" spans="1:10" x14ac:dyDescent="0.7">
      <c r="A29" s="5">
        <v>32965</v>
      </c>
      <c r="B29" s="1">
        <v>366.72</v>
      </c>
      <c r="C29" s="1">
        <f t="shared" si="1"/>
        <v>272.68760907504361</v>
      </c>
      <c r="E29" s="8">
        <v>2015</v>
      </c>
      <c r="F29" s="9">
        <f>$M$1*12/B326*B338</f>
        <v>1198506.6389292802</v>
      </c>
      <c r="G29" s="9">
        <f>SUM(C326:C337)*B338</f>
        <v>1188966.3271960448</v>
      </c>
      <c r="H29" s="9">
        <f>SUM(C325:C336)*B338</f>
        <v>1193344.0007364715</v>
      </c>
      <c r="I29" s="9">
        <f>SUM(C325:C336)*B338+12000</f>
        <v>1205344.0007364715</v>
      </c>
      <c r="J29" s="9">
        <f t="shared" si="0"/>
        <v>-6837.3618071912788</v>
      </c>
    </row>
    <row r="30" spans="1:10" x14ac:dyDescent="0.7">
      <c r="A30" s="5">
        <v>32994</v>
      </c>
      <c r="B30" s="1">
        <v>360.48</v>
      </c>
      <c r="C30" s="1">
        <f t="shared" si="1"/>
        <v>277.40790057700843</v>
      </c>
      <c r="E30" s="8">
        <v>2016</v>
      </c>
      <c r="F30" s="9">
        <f>$M$1*12/B338*B350</f>
        <v>1375693.346687956</v>
      </c>
      <c r="G30" s="9">
        <f>SUM(C338:C349)*B350</f>
        <v>1313273.4741675488</v>
      </c>
      <c r="H30" s="9">
        <f>SUM(C337:C348)*B350</f>
        <v>1320018.9969818115</v>
      </c>
      <c r="I30" s="9">
        <f>SUM(C337:C348)*B350+12000</f>
        <v>1332018.9969818115</v>
      </c>
      <c r="J30" s="9">
        <f t="shared" si="0"/>
        <v>43674.349706144538</v>
      </c>
    </row>
    <row r="31" spans="1:10" x14ac:dyDescent="0.7">
      <c r="A31" s="5">
        <v>33025</v>
      </c>
      <c r="B31" s="1">
        <v>395.94</v>
      </c>
      <c r="C31" s="1">
        <f t="shared" si="1"/>
        <v>252.56351972521088</v>
      </c>
      <c r="E31" s="8">
        <v>2017</v>
      </c>
      <c r="F31" s="9">
        <f>$M$1*12/B350*B362</f>
        <v>1461742.5401151311</v>
      </c>
      <c r="G31" s="9">
        <f>SUM(C350:C361)*B362</f>
        <v>1344955.9744028815</v>
      </c>
      <c r="H31" s="9">
        <f>SUM(C349:C360)*B362</f>
        <v>1368511.0066099009</v>
      </c>
      <c r="I31" s="9">
        <f>SUM(C349:C360)*B362+12000</f>
        <v>1380511.0066099009</v>
      </c>
      <c r="J31" s="9">
        <f t="shared" si="0"/>
        <v>81231.533505230211</v>
      </c>
    </row>
    <row r="32" spans="1:10" x14ac:dyDescent="0.7">
      <c r="A32" s="5">
        <v>33056</v>
      </c>
      <c r="B32" s="1">
        <v>392.81</v>
      </c>
      <c r="C32" s="1">
        <f t="shared" si="1"/>
        <v>254.57600366589446</v>
      </c>
      <c r="E32" s="8">
        <v>2018</v>
      </c>
      <c r="F32" s="9">
        <f>$M$1*12/B362*B374</f>
        <v>1139336.5650231724</v>
      </c>
      <c r="G32" s="9">
        <f>SUM(C362:C373)*B374</f>
        <v>1106722.3021833091</v>
      </c>
      <c r="H32" s="9">
        <f>SUM(C361:C372)*B374</f>
        <v>1113615.7428838287</v>
      </c>
      <c r="I32" s="9">
        <f>SUM(C361:C372)*B374+12000</f>
        <v>1125615.7428838287</v>
      </c>
      <c r="J32" s="9">
        <f t="shared" si="0"/>
        <v>13720.822139343712</v>
      </c>
    </row>
    <row r="33" spans="1:10" x14ac:dyDescent="0.7">
      <c r="A33" s="5">
        <v>33086</v>
      </c>
      <c r="B33" s="1">
        <v>389.22</v>
      </c>
      <c r="C33" s="1">
        <f t="shared" si="1"/>
        <v>256.92410461949538</v>
      </c>
      <c r="E33" s="8">
        <v>2019</v>
      </c>
      <c r="F33" s="9">
        <f>$M$1*12/B374*B386</f>
        <v>1589230.0663652977</v>
      </c>
      <c r="G33" s="9">
        <f>SUM(C374:C385)*B386</f>
        <v>1379500.4978778984</v>
      </c>
      <c r="H33" s="9">
        <f>SUM(C373:C384)*B386</f>
        <v>1394031.3934555051</v>
      </c>
      <c r="I33" s="9">
        <f>SUM(C373:C384)*B386+12000</f>
        <v>1406031.3934555051</v>
      </c>
      <c r="J33" s="9">
        <f t="shared" si="0"/>
        <v>183198.67290979251</v>
      </c>
    </row>
    <row r="34" spans="1:10" x14ac:dyDescent="0.7">
      <c r="A34" s="5">
        <v>33120</v>
      </c>
      <c r="B34" s="1">
        <v>355.32</v>
      </c>
      <c r="C34" s="1">
        <f t="shared" si="1"/>
        <v>281.43645164921759</v>
      </c>
      <c r="E34" s="8">
        <v>2020</v>
      </c>
      <c r="F34" s="9">
        <f>$M$1*12/B386*B398</f>
        <v>1388095.2416976711</v>
      </c>
      <c r="G34" s="9">
        <f>SUM(C386:C397)*B398</f>
        <v>1421109.740424606</v>
      </c>
      <c r="H34" s="9">
        <f>SUM(C385:C396)*B398</f>
        <v>1441156.235014199</v>
      </c>
      <c r="I34" s="9">
        <f>SUM(C385:C396)*B398+12000</f>
        <v>1453156.235014199</v>
      </c>
      <c r="J34" s="9">
        <f t="shared" si="0"/>
        <v>-65060.993316527922</v>
      </c>
    </row>
    <row r="35" spans="1:10" x14ac:dyDescent="0.7">
      <c r="A35" s="5">
        <v>33147</v>
      </c>
      <c r="B35" s="1">
        <v>347.3</v>
      </c>
      <c r="C35" s="1">
        <f t="shared" si="1"/>
        <v>287.93550244745177</v>
      </c>
      <c r="E35" s="8">
        <v>2021</v>
      </c>
      <c r="F35" s="9">
        <f>$M$1*12/B398*B410</f>
        <v>1577510.2775964746</v>
      </c>
      <c r="G35" s="9">
        <f>SUM(C398:C409)*B410</f>
        <v>1385104.7417258597</v>
      </c>
      <c r="H35" s="9">
        <f>SUM(C397:C408)*B410</f>
        <v>1411711.8565800646</v>
      </c>
      <c r="I35" s="9">
        <f>SUM(C397:C408)*B410+12000</f>
        <v>1423711.8565800646</v>
      </c>
      <c r="J35" s="9">
        <f t="shared" si="0"/>
        <v>153798.42101640999</v>
      </c>
    </row>
    <row r="36" spans="1:10" x14ac:dyDescent="0.7">
      <c r="A36" s="5">
        <v>33178</v>
      </c>
      <c r="B36" s="1">
        <v>339.35</v>
      </c>
      <c r="C36" s="1">
        <f t="shared" si="1"/>
        <v>294.68100780904666</v>
      </c>
      <c r="E36" s="8">
        <v>2022</v>
      </c>
      <c r="F36" s="9">
        <f>$M$1*12/B410*B422</f>
        <v>972569.27826824982</v>
      </c>
      <c r="G36" s="9">
        <f>SUM(C410:C421)*B422</f>
        <v>1118308.1084162849</v>
      </c>
      <c r="H36" s="9">
        <f>SUM(C409:C420)*B422</f>
        <v>1110608.5451757126</v>
      </c>
      <c r="I36" s="9">
        <f>SUM(C409:C420)*B422+12000</f>
        <v>1122608.5451757126</v>
      </c>
      <c r="J36" s="9">
        <f t="shared" si="0"/>
        <v>-150039.26690746273</v>
      </c>
    </row>
    <row r="37" spans="1:10" x14ac:dyDescent="0.7">
      <c r="A37" s="5">
        <v>33210</v>
      </c>
      <c r="B37" s="1">
        <v>360</v>
      </c>
      <c r="C37" s="1">
        <f t="shared" si="1"/>
        <v>277.77777777777777</v>
      </c>
      <c r="E37" s="8">
        <v>2023</v>
      </c>
      <c r="F37" s="9">
        <f>$M$1*12/B422*B434</f>
        <v>1512918.3853859752</v>
      </c>
      <c r="G37" s="9">
        <f>SUM(C422:C433)*B434</f>
        <v>1353413.0719841889</v>
      </c>
      <c r="H37" s="9">
        <f>SUM(C421:C432)*B434</f>
        <v>1368499.2477382356</v>
      </c>
      <c r="I37" s="9">
        <f>SUM(C421:C432)*B434+12000</f>
        <v>1380499.2477382356</v>
      </c>
      <c r="J37" s="9">
        <f t="shared" si="0"/>
        <v>132419.13764773961</v>
      </c>
    </row>
    <row r="38" spans="1:10" x14ac:dyDescent="0.7">
      <c r="A38" s="5">
        <v>33240</v>
      </c>
      <c r="B38" s="1">
        <v>363.44</v>
      </c>
      <c r="C38" s="1">
        <f t="shared" si="1"/>
        <v>275.14858023332602</v>
      </c>
      <c r="E38" s="8">
        <v>2024</v>
      </c>
      <c r="F38" s="9">
        <f>$M$1*12/B434*B437</f>
        <v>1331500.3666128188</v>
      </c>
      <c r="G38" s="9">
        <f>SUM(C434:C436)*B437</f>
        <v>1281239.2815773576</v>
      </c>
      <c r="H38" s="9">
        <f>(SUM(C434:C435)+$M$1*4/B433)*B437</f>
        <v>1331148.1832987298</v>
      </c>
      <c r="I38" s="9">
        <f>(SUM(C434:C435)+$M$1*4/B433)*B437+3000</f>
        <v>1334148.1832987298</v>
      </c>
      <c r="J38" s="9">
        <f t="shared" si="0"/>
        <v>-2647.8166859110352</v>
      </c>
    </row>
    <row r="39" spans="1:10" x14ac:dyDescent="0.7">
      <c r="A39" s="5">
        <v>33270</v>
      </c>
      <c r="B39" s="1">
        <v>382.68</v>
      </c>
      <c r="C39" s="1">
        <f t="shared" si="1"/>
        <v>261.3149367617853</v>
      </c>
    </row>
    <row r="40" spans="1:10" x14ac:dyDescent="0.7">
      <c r="A40" s="5">
        <v>33298</v>
      </c>
      <c r="B40" s="1">
        <v>414.92</v>
      </c>
      <c r="C40" s="1">
        <f t="shared" si="1"/>
        <v>241.01031524149232</v>
      </c>
      <c r="I40" s="10" t="s">
        <v>8</v>
      </c>
      <c r="J40" s="10">
        <f>AVERAGE(J2:J38)</f>
        <v>35877.793528219278</v>
      </c>
    </row>
    <row r="41" spans="1:10" x14ac:dyDescent="0.7">
      <c r="A41" s="5">
        <v>33329</v>
      </c>
      <c r="B41" s="1">
        <v>416.74</v>
      </c>
      <c r="C41" s="1">
        <f t="shared" si="1"/>
        <v>239.9577674329318</v>
      </c>
      <c r="I41" s="10" t="s">
        <v>9</v>
      </c>
      <c r="J41" s="10">
        <f>MAX(J2:J38)</f>
        <v>193898.28017049003</v>
      </c>
    </row>
    <row r="42" spans="1:10" x14ac:dyDescent="0.7">
      <c r="A42" s="5">
        <v>33359</v>
      </c>
      <c r="B42" s="1">
        <v>427.59</v>
      </c>
      <c r="C42" s="1">
        <f t="shared" si="1"/>
        <v>233.86889309852899</v>
      </c>
      <c r="I42" s="10" t="s">
        <v>10</v>
      </c>
      <c r="J42" s="10">
        <f>MIN(J2:J38)</f>
        <v>-150039.26690746273</v>
      </c>
    </row>
    <row r="43" spans="1:10" x14ac:dyDescent="0.7">
      <c r="A43" s="5">
        <v>33392</v>
      </c>
      <c r="B43" s="1">
        <v>438.38</v>
      </c>
      <c r="C43" s="1">
        <f t="shared" si="1"/>
        <v>228.11259637757198</v>
      </c>
      <c r="I43" s="10" t="s">
        <v>11</v>
      </c>
      <c r="J43" s="10">
        <f>COUNTIF(J2:J38,"&gt;0")</f>
        <v>22</v>
      </c>
    </row>
    <row r="44" spans="1:10" x14ac:dyDescent="0.7">
      <c r="A44" s="5">
        <v>33420</v>
      </c>
      <c r="B44" s="1">
        <v>427.73</v>
      </c>
      <c r="C44" s="1">
        <f t="shared" si="1"/>
        <v>233.79234563860379</v>
      </c>
      <c r="I44" s="10" t="s">
        <v>12</v>
      </c>
      <c r="J44" s="10">
        <f>COUNTIF(J2:J38,"&lt;0")</f>
        <v>15</v>
      </c>
    </row>
    <row r="45" spans="1:10" x14ac:dyDescent="0.7">
      <c r="A45" s="5">
        <v>33451</v>
      </c>
      <c r="B45" s="1">
        <v>438.89</v>
      </c>
      <c r="C45" s="1">
        <f t="shared" si="1"/>
        <v>227.84752443664701</v>
      </c>
    </row>
    <row r="46" spans="1:10" x14ac:dyDescent="0.7">
      <c r="A46" s="5">
        <v>33484</v>
      </c>
      <c r="B46" s="1">
        <v>446.39</v>
      </c>
      <c r="C46" s="1">
        <f t="shared" si="1"/>
        <v>224.01935527229554</v>
      </c>
    </row>
    <row r="47" spans="1:10" x14ac:dyDescent="0.7">
      <c r="A47" s="5">
        <v>33512</v>
      </c>
      <c r="B47" s="1">
        <v>444.08</v>
      </c>
      <c r="C47" s="1">
        <f t="shared" si="1"/>
        <v>225.18465141415962</v>
      </c>
    </row>
    <row r="48" spans="1:10" x14ac:dyDescent="0.7">
      <c r="A48" s="5">
        <v>33543</v>
      </c>
      <c r="B48" s="1">
        <v>447.2</v>
      </c>
      <c r="C48" s="1">
        <f t="shared" si="1"/>
        <v>223.61359570661898</v>
      </c>
    </row>
    <row r="49" spans="1:3" x14ac:dyDescent="0.7">
      <c r="A49" s="5">
        <v>33574</v>
      </c>
      <c r="B49" s="1">
        <v>437.67</v>
      </c>
      <c r="C49" s="1">
        <f t="shared" si="1"/>
        <v>228.48264674297985</v>
      </c>
    </row>
    <row r="50" spans="1:3" x14ac:dyDescent="0.7">
      <c r="A50" s="5">
        <v>33605</v>
      </c>
      <c r="B50" s="1">
        <v>479.84</v>
      </c>
      <c r="C50" s="1">
        <f t="shared" si="1"/>
        <v>208.40280093364456</v>
      </c>
    </row>
    <row r="51" spans="1:3" x14ac:dyDescent="0.7">
      <c r="A51" s="5">
        <v>33637</v>
      </c>
      <c r="B51" s="1">
        <v>471.68</v>
      </c>
      <c r="C51" s="1">
        <f t="shared" si="1"/>
        <v>212.00814111261872</v>
      </c>
    </row>
    <row r="52" spans="1:3" x14ac:dyDescent="0.7">
      <c r="A52" s="5">
        <v>33665</v>
      </c>
      <c r="B52" s="1">
        <v>476.66</v>
      </c>
      <c r="C52" s="1">
        <f t="shared" si="1"/>
        <v>209.79314396005537</v>
      </c>
    </row>
    <row r="53" spans="1:3" x14ac:dyDescent="0.7">
      <c r="A53" s="5">
        <v>33695</v>
      </c>
      <c r="B53" s="1">
        <v>468.16</v>
      </c>
      <c r="C53" s="1">
        <f t="shared" si="1"/>
        <v>213.60218728639779</v>
      </c>
    </row>
    <row r="54" spans="1:3" x14ac:dyDescent="0.7">
      <c r="A54" s="5">
        <v>33725</v>
      </c>
      <c r="B54" s="1">
        <v>478.45</v>
      </c>
      <c r="C54" s="1">
        <f t="shared" si="1"/>
        <v>209.00825582610514</v>
      </c>
    </row>
    <row r="55" spans="1:3" x14ac:dyDescent="0.7">
      <c r="A55" s="5">
        <v>33756</v>
      </c>
      <c r="B55" s="1">
        <v>486.04</v>
      </c>
      <c r="C55" s="1">
        <f t="shared" si="1"/>
        <v>205.74438317833923</v>
      </c>
    </row>
    <row r="56" spans="1:3" x14ac:dyDescent="0.7">
      <c r="A56" s="6">
        <v>33786</v>
      </c>
      <c r="B56" s="1">
        <v>481.95</v>
      </c>
      <c r="C56" s="1">
        <f t="shared" si="1"/>
        <v>207.49040356883495</v>
      </c>
    </row>
    <row r="57" spans="1:3" x14ac:dyDescent="0.7">
      <c r="A57" s="5">
        <v>33819</v>
      </c>
      <c r="B57" s="1">
        <v>497.05</v>
      </c>
      <c r="C57" s="1">
        <f t="shared" si="1"/>
        <v>201.18700331958556</v>
      </c>
    </row>
    <row r="58" spans="1:3" x14ac:dyDescent="0.7">
      <c r="A58" s="5">
        <v>33848</v>
      </c>
      <c r="B58" s="1">
        <v>488.23</v>
      </c>
      <c r="C58" s="1">
        <f t="shared" si="1"/>
        <v>204.82149806443684</v>
      </c>
    </row>
    <row r="59" spans="1:3" x14ac:dyDescent="0.7">
      <c r="A59" s="5">
        <v>33878</v>
      </c>
      <c r="B59" s="1">
        <v>489.66</v>
      </c>
      <c r="C59" s="1">
        <f t="shared" si="1"/>
        <v>204.22333864314012</v>
      </c>
    </row>
    <row r="60" spans="1:3" x14ac:dyDescent="0.7">
      <c r="A60" s="5">
        <v>33910</v>
      </c>
      <c r="B60" s="1">
        <v>498.08</v>
      </c>
      <c r="C60" s="1">
        <f t="shared" si="1"/>
        <v>200.77096048827499</v>
      </c>
    </row>
    <row r="61" spans="1:3" x14ac:dyDescent="0.7">
      <c r="A61" s="5">
        <v>33939</v>
      </c>
      <c r="B61" s="1">
        <v>509.42</v>
      </c>
      <c r="C61" s="1">
        <f t="shared" si="1"/>
        <v>196.30167641631658</v>
      </c>
    </row>
    <row r="62" spans="1:3" x14ac:dyDescent="0.7">
      <c r="A62" s="5">
        <v>33973</v>
      </c>
      <c r="B62" s="1">
        <v>516</v>
      </c>
      <c r="C62" s="1">
        <f t="shared" si="1"/>
        <v>193.79844961240309</v>
      </c>
    </row>
    <row r="63" spans="1:3" x14ac:dyDescent="0.7">
      <c r="A63" s="5">
        <v>34001</v>
      </c>
      <c r="B63" s="1">
        <v>525.03</v>
      </c>
      <c r="C63" s="1">
        <f t="shared" si="1"/>
        <v>190.46530674437653</v>
      </c>
    </row>
    <row r="64" spans="1:3" x14ac:dyDescent="0.7">
      <c r="A64" s="5">
        <v>34029</v>
      </c>
      <c r="B64" s="1">
        <v>526.07000000000005</v>
      </c>
      <c r="C64" s="1">
        <f t="shared" si="1"/>
        <v>190.08877145627005</v>
      </c>
    </row>
    <row r="65" spans="1:3" x14ac:dyDescent="0.7">
      <c r="A65" s="5">
        <v>34060</v>
      </c>
      <c r="B65" s="1">
        <v>537.09</v>
      </c>
      <c r="C65" s="1">
        <f t="shared" si="1"/>
        <v>186.18853451004486</v>
      </c>
    </row>
    <row r="66" spans="1:3" x14ac:dyDescent="0.7">
      <c r="A66" s="5">
        <v>34092</v>
      </c>
      <c r="B66" s="1">
        <v>528.54999999999995</v>
      </c>
      <c r="C66" s="1">
        <f t="shared" si="1"/>
        <v>189.19685933213509</v>
      </c>
    </row>
    <row r="67" spans="1:3" x14ac:dyDescent="0.7">
      <c r="A67" s="5">
        <v>34121</v>
      </c>
      <c r="B67" s="1">
        <v>544.20000000000005</v>
      </c>
      <c r="C67" s="1">
        <f t="shared" ref="C67:C130" si="2">$M$1/B67</f>
        <v>183.75597206909222</v>
      </c>
    </row>
    <row r="68" spans="1:3" x14ac:dyDescent="0.7">
      <c r="A68" s="5">
        <v>34151</v>
      </c>
      <c r="B68" s="1">
        <v>539.55999999999995</v>
      </c>
      <c r="C68" s="1">
        <f t="shared" si="2"/>
        <v>185.33619986655796</v>
      </c>
    </row>
    <row r="69" spans="1:3" x14ac:dyDescent="0.7">
      <c r="A69" s="5">
        <v>34183</v>
      </c>
      <c r="B69" s="1">
        <v>541.75</v>
      </c>
      <c r="C69" s="1">
        <f t="shared" si="2"/>
        <v>184.58698661744347</v>
      </c>
    </row>
    <row r="70" spans="1:3" x14ac:dyDescent="0.7">
      <c r="A70" s="5">
        <v>34213</v>
      </c>
      <c r="B70" s="1">
        <v>559.20000000000005</v>
      </c>
      <c r="C70" s="1">
        <f t="shared" si="2"/>
        <v>178.82689556509297</v>
      </c>
    </row>
    <row r="71" spans="1:3" x14ac:dyDescent="0.7">
      <c r="A71" s="5">
        <v>34243</v>
      </c>
      <c r="B71" s="1">
        <v>558.24</v>
      </c>
      <c r="C71" s="1">
        <f t="shared" si="2"/>
        <v>179.13442247062196</v>
      </c>
    </row>
    <row r="72" spans="1:3" x14ac:dyDescent="0.7">
      <c r="A72" s="5">
        <v>34274</v>
      </c>
      <c r="B72" s="1">
        <v>568.49</v>
      </c>
      <c r="C72" s="1">
        <f t="shared" si="2"/>
        <v>175.90458935073616</v>
      </c>
    </row>
    <row r="73" spans="1:3" x14ac:dyDescent="0.7">
      <c r="A73" s="5">
        <v>34304</v>
      </c>
      <c r="B73" s="1">
        <v>561.58000000000004</v>
      </c>
      <c r="C73" s="1">
        <f t="shared" si="2"/>
        <v>178.06901955197833</v>
      </c>
    </row>
    <row r="74" spans="1:3" x14ac:dyDescent="0.7">
      <c r="A74" s="5">
        <v>34337</v>
      </c>
      <c r="B74" s="1">
        <v>567.1</v>
      </c>
      <c r="C74" s="1">
        <f t="shared" si="2"/>
        <v>176.33574325515781</v>
      </c>
    </row>
    <row r="75" spans="1:3" x14ac:dyDescent="0.7">
      <c r="A75" s="5">
        <v>34366</v>
      </c>
      <c r="B75" s="1">
        <v>585.27</v>
      </c>
      <c r="C75" s="1">
        <f t="shared" si="2"/>
        <v>170.86131187315257</v>
      </c>
    </row>
    <row r="76" spans="1:3" x14ac:dyDescent="0.7">
      <c r="A76" s="5">
        <v>34394</v>
      </c>
      <c r="B76" s="1">
        <v>568.33000000000004</v>
      </c>
      <c r="C76" s="1">
        <f t="shared" si="2"/>
        <v>175.95411116780741</v>
      </c>
    </row>
    <row r="77" spans="1:3" x14ac:dyDescent="0.7">
      <c r="A77" s="5">
        <v>34428</v>
      </c>
      <c r="B77" s="1">
        <v>538.37</v>
      </c>
      <c r="C77" s="1">
        <f t="shared" si="2"/>
        <v>185.74586251091256</v>
      </c>
    </row>
    <row r="78" spans="1:3" x14ac:dyDescent="0.7">
      <c r="A78" s="5">
        <v>34456</v>
      </c>
      <c r="B78" s="1">
        <v>556.44000000000005</v>
      </c>
      <c r="C78" s="1">
        <f t="shared" si="2"/>
        <v>179.71389547839837</v>
      </c>
    </row>
    <row r="79" spans="1:3" x14ac:dyDescent="0.7">
      <c r="A79" s="5">
        <v>34486</v>
      </c>
      <c r="B79" s="1">
        <v>564.19000000000005</v>
      </c>
      <c r="C79" s="1">
        <f t="shared" si="2"/>
        <v>177.2452542583172</v>
      </c>
    </row>
    <row r="80" spans="1:3" x14ac:dyDescent="0.7">
      <c r="A80" s="5">
        <v>34516</v>
      </c>
      <c r="B80" s="1">
        <v>551.47</v>
      </c>
      <c r="C80" s="1">
        <f t="shared" si="2"/>
        <v>181.33352675576185</v>
      </c>
    </row>
    <row r="81" spans="1:3" x14ac:dyDescent="0.7">
      <c r="A81" s="5">
        <v>34547</v>
      </c>
      <c r="B81" s="1">
        <v>570.54</v>
      </c>
      <c r="C81" s="1">
        <f t="shared" si="2"/>
        <v>175.27254881340485</v>
      </c>
    </row>
    <row r="82" spans="1:3" x14ac:dyDescent="0.7">
      <c r="A82" s="5">
        <v>34578</v>
      </c>
      <c r="B82" s="1">
        <v>587.45000000000005</v>
      </c>
      <c r="C82" s="1">
        <f t="shared" si="2"/>
        <v>170.22725338326666</v>
      </c>
    </row>
    <row r="83" spans="1:3" x14ac:dyDescent="0.7">
      <c r="A83" s="5">
        <v>34610</v>
      </c>
      <c r="B83" s="1">
        <v>574.82000000000005</v>
      </c>
      <c r="C83" s="1">
        <f t="shared" si="2"/>
        <v>173.96750287046379</v>
      </c>
    </row>
    <row r="84" spans="1:3" x14ac:dyDescent="0.7">
      <c r="A84" s="5">
        <v>34639</v>
      </c>
      <c r="B84" s="1">
        <v>583.98</v>
      </c>
      <c r="C84" s="1">
        <f t="shared" si="2"/>
        <v>171.23874105277577</v>
      </c>
    </row>
    <row r="85" spans="1:3" x14ac:dyDescent="0.7">
      <c r="A85" s="6">
        <v>34669</v>
      </c>
      <c r="B85" s="1">
        <v>561.42999999999995</v>
      </c>
      <c r="C85" s="1">
        <f t="shared" si="2"/>
        <v>178.11659512316763</v>
      </c>
    </row>
    <row r="86" spans="1:3" x14ac:dyDescent="0.7">
      <c r="A86" s="5">
        <v>34702</v>
      </c>
      <c r="B86" s="1">
        <v>575.52</v>
      </c>
      <c r="C86" s="1">
        <f t="shared" si="2"/>
        <v>173.75590770086183</v>
      </c>
    </row>
    <row r="87" spans="1:3" x14ac:dyDescent="0.7">
      <c r="A87" s="5">
        <v>34731</v>
      </c>
      <c r="B87" s="1">
        <v>590.65</v>
      </c>
      <c r="C87" s="1">
        <f t="shared" si="2"/>
        <v>169.30500296283756</v>
      </c>
    </row>
    <row r="88" spans="1:3" x14ac:dyDescent="0.7">
      <c r="A88" s="5">
        <v>34759</v>
      </c>
      <c r="B88" s="1">
        <v>611.64</v>
      </c>
      <c r="C88" s="1">
        <f t="shared" si="2"/>
        <v>163.49486626119941</v>
      </c>
    </row>
    <row r="89" spans="1:3" x14ac:dyDescent="0.7">
      <c r="A89" s="5">
        <v>34792</v>
      </c>
      <c r="B89" s="1">
        <v>633.33000000000004</v>
      </c>
      <c r="C89" s="1">
        <f t="shared" si="2"/>
        <v>157.89556787140984</v>
      </c>
    </row>
    <row r="90" spans="1:3" x14ac:dyDescent="0.7">
      <c r="A90" s="5">
        <v>34820</v>
      </c>
      <c r="B90" s="1">
        <v>649.95000000000005</v>
      </c>
      <c r="C90" s="1">
        <f t="shared" si="2"/>
        <v>153.85798907608276</v>
      </c>
    </row>
    <row r="91" spans="1:3" x14ac:dyDescent="0.7">
      <c r="A91" s="5">
        <v>34851</v>
      </c>
      <c r="B91" s="1">
        <v>676.53</v>
      </c>
      <c r="C91" s="1">
        <f t="shared" si="2"/>
        <v>147.81310510989906</v>
      </c>
    </row>
    <row r="92" spans="1:3" x14ac:dyDescent="0.7">
      <c r="A92" s="5">
        <v>34883</v>
      </c>
      <c r="B92" s="1">
        <v>695.08</v>
      </c>
      <c r="C92" s="1">
        <f t="shared" si="2"/>
        <v>143.86833170282557</v>
      </c>
    </row>
    <row r="93" spans="1:3" x14ac:dyDescent="0.7">
      <c r="A93" s="5">
        <v>34912</v>
      </c>
      <c r="B93" s="1">
        <v>711.95</v>
      </c>
      <c r="C93" s="1">
        <f t="shared" si="2"/>
        <v>140.45930191726947</v>
      </c>
    </row>
    <row r="94" spans="1:3" x14ac:dyDescent="0.7">
      <c r="A94" s="5">
        <v>34943</v>
      </c>
      <c r="B94" s="1">
        <v>719.34</v>
      </c>
      <c r="C94" s="1">
        <f t="shared" si="2"/>
        <v>139.01632051602857</v>
      </c>
    </row>
    <row r="95" spans="1:3" x14ac:dyDescent="0.7">
      <c r="A95" s="5">
        <v>34974</v>
      </c>
      <c r="B95" s="1">
        <v>743.65</v>
      </c>
      <c r="C95" s="1">
        <f t="shared" si="2"/>
        <v>134.47186176292612</v>
      </c>
    </row>
    <row r="96" spans="1:3" x14ac:dyDescent="0.7">
      <c r="A96" s="5">
        <v>35004</v>
      </c>
      <c r="B96" s="1">
        <v>748.01</v>
      </c>
      <c r="C96" s="1">
        <f t="shared" si="2"/>
        <v>133.68805229876605</v>
      </c>
    </row>
    <row r="97" spans="1:3" x14ac:dyDescent="0.7">
      <c r="A97" s="6">
        <v>35034</v>
      </c>
      <c r="B97" s="1">
        <v>779.15</v>
      </c>
      <c r="C97" s="1">
        <f t="shared" si="2"/>
        <v>128.34499133671309</v>
      </c>
    </row>
    <row r="98" spans="1:3" x14ac:dyDescent="0.7">
      <c r="A98" s="5">
        <v>35066</v>
      </c>
      <c r="B98" s="1">
        <v>798.22</v>
      </c>
      <c r="C98" s="1">
        <f t="shared" si="2"/>
        <v>125.278745208088</v>
      </c>
    </row>
    <row r="99" spans="1:3" x14ac:dyDescent="0.7">
      <c r="A99" s="5">
        <v>35096</v>
      </c>
      <c r="B99" s="1">
        <v>822.3</v>
      </c>
      <c r="C99" s="1">
        <f t="shared" si="2"/>
        <v>121.61011796181442</v>
      </c>
    </row>
    <row r="100" spans="1:3" x14ac:dyDescent="0.7">
      <c r="A100" s="5">
        <v>35125</v>
      </c>
      <c r="B100" s="1">
        <v>831.7</v>
      </c>
      <c r="C100" s="1">
        <f t="shared" si="2"/>
        <v>120.23566189731874</v>
      </c>
    </row>
    <row r="101" spans="1:3" x14ac:dyDescent="0.7">
      <c r="A101" s="5">
        <v>35156</v>
      </c>
      <c r="B101" s="1">
        <v>845.2</v>
      </c>
      <c r="C101" s="1">
        <f t="shared" si="2"/>
        <v>118.3151916706105</v>
      </c>
    </row>
    <row r="102" spans="1:3" x14ac:dyDescent="0.7">
      <c r="A102" s="5">
        <v>35186</v>
      </c>
      <c r="B102" s="1">
        <v>847.49</v>
      </c>
      <c r="C102" s="1">
        <f t="shared" si="2"/>
        <v>117.99549257218374</v>
      </c>
    </row>
    <row r="103" spans="1:3" x14ac:dyDescent="0.7">
      <c r="A103" s="5">
        <v>35219</v>
      </c>
      <c r="B103" s="1">
        <v>866.83</v>
      </c>
      <c r="C103" s="1">
        <f t="shared" si="2"/>
        <v>115.36287391991509</v>
      </c>
    </row>
    <row r="104" spans="1:3" x14ac:dyDescent="0.7">
      <c r="A104" s="5">
        <v>35247</v>
      </c>
      <c r="B104" s="1">
        <v>878.97</v>
      </c>
      <c r="C104" s="1">
        <f t="shared" si="2"/>
        <v>113.76952569484737</v>
      </c>
    </row>
    <row r="105" spans="1:3" x14ac:dyDescent="0.7">
      <c r="A105" s="5">
        <v>35278</v>
      </c>
      <c r="B105" s="1">
        <v>846.77</v>
      </c>
      <c r="C105" s="1">
        <f t="shared" si="2"/>
        <v>118.09582295074223</v>
      </c>
    </row>
    <row r="106" spans="1:3" x14ac:dyDescent="0.7">
      <c r="A106" s="5">
        <v>35311</v>
      </c>
      <c r="B106" s="1">
        <v>854.63</v>
      </c>
      <c r="C106" s="1">
        <f t="shared" si="2"/>
        <v>117.00970010413863</v>
      </c>
    </row>
    <row r="107" spans="1:3" x14ac:dyDescent="0.7">
      <c r="A107" s="5">
        <v>35339</v>
      </c>
      <c r="B107" s="1">
        <v>901.29</v>
      </c>
      <c r="C107" s="1">
        <f t="shared" si="2"/>
        <v>110.95207979673579</v>
      </c>
    </row>
    <row r="108" spans="1:3" x14ac:dyDescent="0.7">
      <c r="A108" s="5">
        <v>35370</v>
      </c>
      <c r="B108" s="1">
        <v>921.91</v>
      </c>
      <c r="C108" s="1">
        <f t="shared" si="2"/>
        <v>108.47045807074444</v>
      </c>
    </row>
    <row r="109" spans="1:3" x14ac:dyDescent="0.7">
      <c r="A109" s="5">
        <v>35401</v>
      </c>
      <c r="B109" s="1">
        <v>993</v>
      </c>
      <c r="C109" s="1">
        <f t="shared" si="2"/>
        <v>100.70493454179255</v>
      </c>
    </row>
    <row r="110" spans="1:3" x14ac:dyDescent="0.7">
      <c r="A110" s="5">
        <v>35432</v>
      </c>
      <c r="B110" s="1">
        <v>969.05</v>
      </c>
      <c r="C110" s="1">
        <f t="shared" si="2"/>
        <v>103.19384964656108</v>
      </c>
    </row>
    <row r="111" spans="1:3" x14ac:dyDescent="0.7">
      <c r="A111" s="5">
        <v>35464</v>
      </c>
      <c r="B111" s="1">
        <v>1035.5899999999999</v>
      </c>
      <c r="C111" s="1">
        <f t="shared" si="2"/>
        <v>96.563311735339283</v>
      </c>
    </row>
    <row r="112" spans="1:3" x14ac:dyDescent="0.7">
      <c r="A112" s="5">
        <v>35492</v>
      </c>
      <c r="B112" s="1">
        <v>1048.78</v>
      </c>
      <c r="C112" s="1">
        <f t="shared" si="2"/>
        <v>95.348881557619336</v>
      </c>
    </row>
    <row r="113" spans="1:3" x14ac:dyDescent="0.7">
      <c r="A113" s="5">
        <v>35521</v>
      </c>
      <c r="B113" s="1">
        <v>1003.33</v>
      </c>
      <c r="C113" s="1">
        <f t="shared" si="2"/>
        <v>99.668105209651856</v>
      </c>
    </row>
    <row r="114" spans="1:3" x14ac:dyDescent="0.7">
      <c r="A114" s="5">
        <v>35551</v>
      </c>
      <c r="B114" s="1">
        <v>1056.1300000000001</v>
      </c>
      <c r="C114" s="1">
        <f t="shared" si="2"/>
        <v>94.685313361044564</v>
      </c>
    </row>
    <row r="115" spans="1:3" x14ac:dyDescent="0.7">
      <c r="A115" s="5">
        <v>35583</v>
      </c>
      <c r="B115" s="1">
        <v>1121.69</v>
      </c>
      <c r="C115" s="1">
        <f t="shared" si="2"/>
        <v>89.151191505674475</v>
      </c>
    </row>
    <row r="116" spans="1:3" x14ac:dyDescent="0.7">
      <c r="A116" s="5">
        <v>35612</v>
      </c>
      <c r="B116" s="1">
        <v>1182.57</v>
      </c>
      <c r="C116" s="1">
        <f t="shared" si="2"/>
        <v>84.561590434392897</v>
      </c>
    </row>
    <row r="117" spans="1:3" x14ac:dyDescent="0.7">
      <c r="A117" s="5">
        <v>35643</v>
      </c>
      <c r="B117" s="1">
        <v>1258.5899999999999</v>
      </c>
      <c r="C117" s="1">
        <f t="shared" si="2"/>
        <v>79.453992165836382</v>
      </c>
    </row>
    <row r="118" spans="1:3" x14ac:dyDescent="0.7">
      <c r="A118" s="5">
        <v>35675</v>
      </c>
      <c r="B118" s="1">
        <v>1234.44</v>
      </c>
      <c r="C118" s="1">
        <f t="shared" si="2"/>
        <v>81.008392469459835</v>
      </c>
    </row>
    <row r="119" spans="1:3" x14ac:dyDescent="0.7">
      <c r="A119" s="5">
        <v>35704</v>
      </c>
      <c r="B119" s="1">
        <v>1273.51</v>
      </c>
      <c r="C119" s="1">
        <f t="shared" si="2"/>
        <v>78.523136842270574</v>
      </c>
    </row>
    <row r="120" spans="1:3" x14ac:dyDescent="0.7">
      <c r="A120" s="5">
        <v>35737</v>
      </c>
      <c r="B120" s="1">
        <v>1252.96</v>
      </c>
      <c r="C120" s="1">
        <f t="shared" si="2"/>
        <v>79.811007534159103</v>
      </c>
    </row>
    <row r="121" spans="1:3" x14ac:dyDescent="0.7">
      <c r="A121" s="6">
        <v>35765</v>
      </c>
      <c r="B121" s="1">
        <v>1302.82</v>
      </c>
      <c r="C121" s="1">
        <f t="shared" si="2"/>
        <v>76.756574200580289</v>
      </c>
    </row>
    <row r="122" spans="1:3" x14ac:dyDescent="0.7">
      <c r="A122" s="5">
        <v>35797</v>
      </c>
      <c r="B122" s="1">
        <v>1305.04</v>
      </c>
      <c r="C122" s="1">
        <f t="shared" si="2"/>
        <v>76.626003800649784</v>
      </c>
    </row>
    <row r="123" spans="1:3" x14ac:dyDescent="0.7">
      <c r="A123" s="5">
        <v>35828</v>
      </c>
      <c r="B123" s="1">
        <v>1341.32</v>
      </c>
      <c r="C123" s="1">
        <f t="shared" si="2"/>
        <v>74.553424984343778</v>
      </c>
    </row>
    <row r="124" spans="1:3" x14ac:dyDescent="0.7">
      <c r="A124" s="5">
        <v>35856</v>
      </c>
      <c r="B124" s="1">
        <v>1405.73</v>
      </c>
      <c r="C124" s="1">
        <f t="shared" si="2"/>
        <v>71.137416146770718</v>
      </c>
    </row>
    <row r="125" spans="1:3" x14ac:dyDescent="0.7">
      <c r="A125" s="5">
        <v>35886</v>
      </c>
      <c r="B125" s="1">
        <v>1488.7</v>
      </c>
      <c r="C125" s="1">
        <f t="shared" si="2"/>
        <v>67.172701014307776</v>
      </c>
    </row>
    <row r="126" spans="1:3" x14ac:dyDescent="0.7">
      <c r="A126" s="5">
        <v>35916</v>
      </c>
      <c r="B126" s="1">
        <v>1507.33</v>
      </c>
      <c r="C126" s="1">
        <f t="shared" si="2"/>
        <v>66.342473114712774</v>
      </c>
    </row>
    <row r="127" spans="1:3" x14ac:dyDescent="0.7">
      <c r="A127" s="5">
        <v>35947</v>
      </c>
      <c r="B127" s="1">
        <v>1469.46</v>
      </c>
      <c r="C127" s="1">
        <f t="shared" si="2"/>
        <v>68.052209655247509</v>
      </c>
    </row>
    <row r="128" spans="1:3" x14ac:dyDescent="0.7">
      <c r="A128" s="5">
        <v>35977</v>
      </c>
      <c r="B128" s="1">
        <v>1548.77</v>
      </c>
      <c r="C128" s="1">
        <f t="shared" si="2"/>
        <v>64.567366361693473</v>
      </c>
    </row>
    <row r="129" spans="1:3" x14ac:dyDescent="0.7">
      <c r="A129" s="5">
        <v>36010</v>
      </c>
      <c r="B129" s="1">
        <v>1501.53</v>
      </c>
      <c r="C129" s="1">
        <f t="shared" si="2"/>
        <v>66.598735955991557</v>
      </c>
    </row>
    <row r="130" spans="1:3" x14ac:dyDescent="0.7">
      <c r="A130" s="5">
        <v>36039</v>
      </c>
      <c r="B130" s="1">
        <v>1343.94</v>
      </c>
      <c r="C130" s="1">
        <f t="shared" si="2"/>
        <v>74.408083694212536</v>
      </c>
    </row>
    <row r="131" spans="1:3" x14ac:dyDescent="0.7">
      <c r="A131" s="5">
        <v>36069</v>
      </c>
      <c r="B131" s="1">
        <v>1335.36</v>
      </c>
      <c r="C131" s="1">
        <f t="shared" ref="C131:C194" si="3">$M$1/B131</f>
        <v>74.886173017014144</v>
      </c>
    </row>
    <row r="132" spans="1:3" x14ac:dyDescent="0.7">
      <c r="A132" s="5">
        <v>36101</v>
      </c>
      <c r="B132" s="1">
        <v>1506.31</v>
      </c>
      <c r="C132" s="1">
        <f t="shared" si="3"/>
        <v>66.387397016550381</v>
      </c>
    </row>
    <row r="133" spans="1:3" x14ac:dyDescent="0.7">
      <c r="A133" s="5">
        <v>36130</v>
      </c>
      <c r="B133" s="1">
        <v>1594.87</v>
      </c>
      <c r="C133" s="1">
        <f t="shared" si="3"/>
        <v>62.701035194091055</v>
      </c>
    </row>
    <row r="134" spans="1:3" x14ac:dyDescent="0.7">
      <c r="A134" s="5">
        <v>36164</v>
      </c>
      <c r="B134" s="1">
        <v>1668.52</v>
      </c>
      <c r="C134" s="1">
        <f t="shared" si="3"/>
        <v>59.933354110229423</v>
      </c>
    </row>
    <row r="135" spans="1:3" x14ac:dyDescent="0.7">
      <c r="A135" s="5">
        <v>36192</v>
      </c>
      <c r="B135" s="1">
        <v>1730.81</v>
      </c>
      <c r="C135" s="1">
        <f t="shared" si="3"/>
        <v>57.776416822181524</v>
      </c>
    </row>
    <row r="136" spans="1:3" x14ac:dyDescent="0.7">
      <c r="A136" s="5">
        <v>36220</v>
      </c>
      <c r="B136" s="1">
        <v>1682.86</v>
      </c>
      <c r="C136" s="1">
        <f t="shared" si="3"/>
        <v>59.422649537097563</v>
      </c>
    </row>
    <row r="137" spans="1:3" x14ac:dyDescent="0.7">
      <c r="A137" s="5">
        <v>36251</v>
      </c>
      <c r="B137" s="1">
        <v>1763.31</v>
      </c>
      <c r="C137" s="1">
        <f t="shared" si="3"/>
        <v>56.711525483323975</v>
      </c>
    </row>
    <row r="138" spans="1:3" x14ac:dyDescent="0.7">
      <c r="A138" s="5">
        <v>36283</v>
      </c>
      <c r="B138" s="1">
        <v>1847.63</v>
      </c>
      <c r="C138" s="1">
        <f t="shared" si="3"/>
        <v>54.123390505674834</v>
      </c>
    </row>
    <row r="139" spans="1:3" x14ac:dyDescent="0.7">
      <c r="A139" s="5">
        <v>36312</v>
      </c>
      <c r="B139" s="1">
        <v>1767.8</v>
      </c>
      <c r="C139" s="1">
        <f t="shared" si="3"/>
        <v>56.567485009616476</v>
      </c>
    </row>
    <row r="140" spans="1:3" x14ac:dyDescent="0.7">
      <c r="A140" s="5">
        <v>36342</v>
      </c>
      <c r="B140" s="1">
        <v>1888.15</v>
      </c>
      <c r="C140" s="1">
        <f t="shared" si="3"/>
        <v>52.961893917326478</v>
      </c>
    </row>
    <row r="141" spans="1:3" x14ac:dyDescent="0.7">
      <c r="A141" s="5">
        <v>36374</v>
      </c>
      <c r="B141" s="1">
        <v>1817.27</v>
      </c>
      <c r="C141" s="1">
        <f t="shared" si="3"/>
        <v>55.02759633956429</v>
      </c>
    </row>
    <row r="142" spans="1:3" x14ac:dyDescent="0.7">
      <c r="A142" s="5">
        <v>36404</v>
      </c>
      <c r="B142" s="1">
        <v>1824.2</v>
      </c>
      <c r="C142" s="1">
        <f t="shared" si="3"/>
        <v>54.818550597522197</v>
      </c>
    </row>
    <row r="143" spans="1:3" x14ac:dyDescent="0.7">
      <c r="A143" s="5">
        <v>36434</v>
      </c>
      <c r="B143" s="1">
        <v>1759.77</v>
      </c>
      <c r="C143" s="1">
        <f t="shared" si="3"/>
        <v>56.825607891940422</v>
      </c>
    </row>
    <row r="144" spans="1:3" x14ac:dyDescent="0.7">
      <c r="A144" s="5">
        <v>36465</v>
      </c>
      <c r="B144" s="1">
        <v>1858.86</v>
      </c>
      <c r="C144" s="1">
        <f t="shared" si="3"/>
        <v>53.796412855190816</v>
      </c>
    </row>
    <row r="145" spans="1:3" x14ac:dyDescent="0.7">
      <c r="A145" s="5">
        <v>36495</v>
      </c>
      <c r="B145" s="1">
        <v>1921.49</v>
      </c>
      <c r="C145" s="1">
        <f t="shared" si="3"/>
        <v>52.042945838906263</v>
      </c>
    </row>
    <row r="146" spans="1:3" x14ac:dyDescent="0.7">
      <c r="A146" s="5">
        <v>36528</v>
      </c>
      <c r="B146" s="1">
        <v>2002.11</v>
      </c>
      <c r="C146" s="1">
        <f t="shared" si="3"/>
        <v>49.947305592599811</v>
      </c>
    </row>
    <row r="147" spans="1:3" x14ac:dyDescent="0.7">
      <c r="A147" s="5">
        <v>36557</v>
      </c>
      <c r="B147" s="1">
        <v>1940.24</v>
      </c>
      <c r="C147" s="1">
        <f t="shared" si="3"/>
        <v>51.540015668164763</v>
      </c>
    </row>
    <row r="148" spans="1:3" x14ac:dyDescent="0.7">
      <c r="A148" s="5">
        <v>36586</v>
      </c>
      <c r="B148" s="1">
        <v>1901.51</v>
      </c>
      <c r="C148" s="1">
        <f t="shared" si="3"/>
        <v>52.589783908577921</v>
      </c>
    </row>
    <row r="149" spans="1:3" x14ac:dyDescent="0.7">
      <c r="A149" s="5">
        <v>36619</v>
      </c>
      <c r="B149" s="1">
        <v>2077.9699999999998</v>
      </c>
      <c r="C149" s="1">
        <f t="shared" si="3"/>
        <v>48.123890142783587</v>
      </c>
    </row>
    <row r="150" spans="1:3" x14ac:dyDescent="0.7">
      <c r="A150" s="5">
        <v>36647</v>
      </c>
      <c r="B150" s="1">
        <v>2027.4</v>
      </c>
      <c r="C150" s="1">
        <f t="shared" si="3"/>
        <v>49.324257669922062</v>
      </c>
    </row>
    <row r="151" spans="1:3" x14ac:dyDescent="0.7">
      <c r="A151" s="5">
        <v>36678</v>
      </c>
      <c r="B151" s="1">
        <v>2003.45</v>
      </c>
      <c r="C151" s="1">
        <f t="shared" si="3"/>
        <v>49.913898525044296</v>
      </c>
    </row>
    <row r="152" spans="1:3" x14ac:dyDescent="0.7">
      <c r="A152" s="5">
        <v>36710</v>
      </c>
      <c r="B152" s="1">
        <v>2033.58</v>
      </c>
      <c r="C152" s="1">
        <f t="shared" si="3"/>
        <v>49.174362454390781</v>
      </c>
    </row>
    <row r="153" spans="1:3" x14ac:dyDescent="0.7">
      <c r="A153" s="5">
        <v>36739</v>
      </c>
      <c r="B153" s="1">
        <v>1991.43</v>
      </c>
      <c r="C153" s="1">
        <f t="shared" si="3"/>
        <v>50.215172012071726</v>
      </c>
    </row>
    <row r="154" spans="1:3" x14ac:dyDescent="0.7">
      <c r="A154" s="5">
        <v>36770</v>
      </c>
      <c r="B154" s="1">
        <v>2108.7600000000002</v>
      </c>
      <c r="C154" s="1">
        <f t="shared" si="3"/>
        <v>47.421233331436476</v>
      </c>
    </row>
    <row r="155" spans="1:3" x14ac:dyDescent="0.7">
      <c r="A155" s="5">
        <v>36801</v>
      </c>
      <c r="B155" s="1">
        <v>1992.94</v>
      </c>
      <c r="C155" s="1">
        <f t="shared" si="3"/>
        <v>50.177125252140051</v>
      </c>
    </row>
    <row r="156" spans="1:3" x14ac:dyDescent="0.7">
      <c r="A156" s="5">
        <v>36831</v>
      </c>
      <c r="B156" s="1">
        <v>1973.72</v>
      </c>
      <c r="C156" s="1">
        <f t="shared" si="3"/>
        <v>50.665747927770909</v>
      </c>
    </row>
    <row r="157" spans="1:3" x14ac:dyDescent="0.7">
      <c r="A157" s="5">
        <v>36861</v>
      </c>
      <c r="B157" s="1">
        <v>1828.81</v>
      </c>
      <c r="C157" s="1">
        <f t="shared" si="3"/>
        <v>54.680365921008743</v>
      </c>
    </row>
    <row r="158" spans="1:3" x14ac:dyDescent="0.7">
      <c r="A158" s="5">
        <v>36893</v>
      </c>
      <c r="B158" s="1">
        <v>1785.86</v>
      </c>
      <c r="C158" s="1">
        <f t="shared" si="3"/>
        <v>55.995430772848941</v>
      </c>
    </row>
    <row r="159" spans="1:3" x14ac:dyDescent="0.7">
      <c r="A159" s="5">
        <v>36923</v>
      </c>
      <c r="B159" s="1">
        <v>1913.11</v>
      </c>
      <c r="C159" s="1">
        <f t="shared" si="3"/>
        <v>52.270909670641004</v>
      </c>
    </row>
    <row r="160" spans="1:3" x14ac:dyDescent="0.7">
      <c r="A160" s="5">
        <v>36951</v>
      </c>
      <c r="B160" s="1">
        <v>1730.92</v>
      </c>
      <c r="C160" s="1">
        <f t="shared" si="3"/>
        <v>57.772745129757581</v>
      </c>
    </row>
    <row r="161" spans="1:3" x14ac:dyDescent="0.7">
      <c r="A161" s="5">
        <v>36983</v>
      </c>
      <c r="B161" s="1">
        <v>1599.36</v>
      </c>
      <c r="C161" s="1">
        <f t="shared" si="3"/>
        <v>62.525010004001608</v>
      </c>
    </row>
    <row r="162" spans="1:3" x14ac:dyDescent="0.7">
      <c r="A162" s="5">
        <v>37012</v>
      </c>
      <c r="B162" s="1">
        <v>1769.12</v>
      </c>
      <c r="C162" s="1">
        <f t="shared" si="3"/>
        <v>56.525278104368276</v>
      </c>
    </row>
    <row r="163" spans="1:3" x14ac:dyDescent="0.7">
      <c r="A163" s="5">
        <v>37043</v>
      </c>
      <c r="B163" s="1">
        <v>1763.87</v>
      </c>
      <c r="C163" s="1">
        <f t="shared" si="3"/>
        <v>56.693520497542337</v>
      </c>
    </row>
    <row r="164" spans="1:3" x14ac:dyDescent="0.7">
      <c r="A164" s="5">
        <v>37074</v>
      </c>
      <c r="B164" s="1">
        <v>1731.53</v>
      </c>
      <c r="C164" s="1">
        <f t="shared" si="3"/>
        <v>57.752392392854873</v>
      </c>
    </row>
    <row r="165" spans="1:3" x14ac:dyDescent="0.7">
      <c r="A165" s="5">
        <v>37104</v>
      </c>
      <c r="B165" s="1">
        <v>1704.24</v>
      </c>
      <c r="C165" s="1">
        <f t="shared" si="3"/>
        <v>58.67718161761254</v>
      </c>
    </row>
    <row r="166" spans="1:3" x14ac:dyDescent="0.7">
      <c r="A166" s="5">
        <v>37138</v>
      </c>
      <c r="B166" s="1">
        <v>1590.29</v>
      </c>
      <c r="C166" s="1">
        <f t="shared" si="3"/>
        <v>62.88161278760478</v>
      </c>
    </row>
    <row r="167" spans="1:3" x14ac:dyDescent="0.7">
      <c r="A167" s="5">
        <v>37165</v>
      </c>
      <c r="B167" s="1">
        <v>1459.33</v>
      </c>
      <c r="C167" s="1">
        <f t="shared" si="3"/>
        <v>68.524596904058711</v>
      </c>
    </row>
    <row r="168" spans="1:3" x14ac:dyDescent="0.7">
      <c r="A168" s="5">
        <v>37196</v>
      </c>
      <c r="B168" s="1">
        <v>1524.96</v>
      </c>
      <c r="C168" s="1">
        <f t="shared" si="3"/>
        <v>65.575490504668977</v>
      </c>
    </row>
    <row r="169" spans="1:3" x14ac:dyDescent="0.7">
      <c r="A169" s="5">
        <v>37228</v>
      </c>
      <c r="B169" s="1">
        <v>1591.48</v>
      </c>
      <c r="C169" s="1">
        <f t="shared" si="3"/>
        <v>62.834594214190567</v>
      </c>
    </row>
    <row r="170" spans="1:3" x14ac:dyDescent="0.7">
      <c r="A170" s="5">
        <v>37258</v>
      </c>
      <c r="B170" s="1">
        <v>1628.51</v>
      </c>
      <c r="C170" s="1">
        <f t="shared" si="3"/>
        <v>61.405824956555378</v>
      </c>
    </row>
    <row r="171" spans="1:3" x14ac:dyDescent="0.7">
      <c r="A171" s="5">
        <v>37288</v>
      </c>
      <c r="B171" s="1">
        <v>1584.06</v>
      </c>
      <c r="C171" s="1">
        <f t="shared" si="3"/>
        <v>63.12892188427206</v>
      </c>
    </row>
    <row r="172" spans="1:3" x14ac:dyDescent="0.7">
      <c r="A172" s="5">
        <v>37316</v>
      </c>
      <c r="B172" s="1">
        <v>1600.02</v>
      </c>
      <c r="C172" s="1">
        <f t="shared" si="3"/>
        <v>62.499218759765505</v>
      </c>
    </row>
    <row r="173" spans="1:3" x14ac:dyDescent="0.7">
      <c r="A173" s="5">
        <v>37347</v>
      </c>
      <c r="B173" s="1">
        <v>1622.23</v>
      </c>
      <c r="C173" s="1">
        <f t="shared" si="3"/>
        <v>61.643540065218865</v>
      </c>
    </row>
    <row r="174" spans="1:3" x14ac:dyDescent="0.7">
      <c r="A174" s="5">
        <v>37377</v>
      </c>
      <c r="B174" s="1">
        <v>1538.65</v>
      </c>
      <c r="C174" s="1">
        <f t="shared" si="3"/>
        <v>64.992038475286776</v>
      </c>
    </row>
    <row r="175" spans="1:3" x14ac:dyDescent="0.7">
      <c r="A175" s="5">
        <v>37410</v>
      </c>
      <c r="B175" s="1">
        <v>1476.26</v>
      </c>
      <c r="C175" s="1">
        <f t="shared" si="3"/>
        <v>67.738745207483774</v>
      </c>
    </row>
    <row r="176" spans="1:3" x14ac:dyDescent="0.7">
      <c r="A176" s="5">
        <v>37438</v>
      </c>
      <c r="B176" s="1">
        <v>1375.88</v>
      </c>
      <c r="C176" s="1">
        <f t="shared" si="3"/>
        <v>72.68075704276535</v>
      </c>
    </row>
    <row r="177" spans="1:3" x14ac:dyDescent="0.7">
      <c r="A177" s="5">
        <v>37469</v>
      </c>
      <c r="B177" s="1">
        <v>1258.22</v>
      </c>
      <c r="C177" s="1">
        <f t="shared" si="3"/>
        <v>79.477356901018894</v>
      </c>
    </row>
    <row r="178" spans="1:3" x14ac:dyDescent="0.7">
      <c r="A178" s="5">
        <v>37502</v>
      </c>
      <c r="B178" s="1">
        <v>1250.68</v>
      </c>
      <c r="C178" s="1">
        <f t="shared" si="3"/>
        <v>79.956503662007862</v>
      </c>
    </row>
    <row r="179" spans="1:3" x14ac:dyDescent="0.7">
      <c r="A179" s="5">
        <v>37530</v>
      </c>
      <c r="B179" s="1">
        <v>1209.5899999999999</v>
      </c>
      <c r="C179" s="1">
        <f t="shared" si="3"/>
        <v>82.672641142866595</v>
      </c>
    </row>
    <row r="180" spans="1:3" x14ac:dyDescent="0.7">
      <c r="A180" s="5">
        <v>37561</v>
      </c>
      <c r="B180" s="1">
        <v>1287.1300000000001</v>
      </c>
      <c r="C180" s="1">
        <f t="shared" si="3"/>
        <v>77.692230000077686</v>
      </c>
    </row>
    <row r="181" spans="1:3" x14ac:dyDescent="0.7">
      <c r="A181" s="5">
        <v>37592</v>
      </c>
      <c r="B181" s="1">
        <v>1337.35</v>
      </c>
      <c r="C181" s="1">
        <f t="shared" si="3"/>
        <v>74.774741092458967</v>
      </c>
    </row>
    <row r="182" spans="1:3" x14ac:dyDescent="0.7">
      <c r="A182" s="5">
        <v>37623</v>
      </c>
      <c r="B182" s="1">
        <v>1303.17</v>
      </c>
      <c r="C182" s="1">
        <f t="shared" si="3"/>
        <v>76.735959237858452</v>
      </c>
    </row>
    <row r="183" spans="1:3" x14ac:dyDescent="0.7">
      <c r="A183" s="5">
        <v>37655</v>
      </c>
      <c r="B183" s="1">
        <v>1234.79</v>
      </c>
      <c r="C183" s="1">
        <f t="shared" si="3"/>
        <v>80.985430721013287</v>
      </c>
    </row>
    <row r="184" spans="1:3" x14ac:dyDescent="0.7">
      <c r="A184" s="5">
        <v>37683</v>
      </c>
      <c r="B184" s="1">
        <v>1200.5999999999999</v>
      </c>
      <c r="C184" s="1">
        <f t="shared" si="3"/>
        <v>83.29168748958854</v>
      </c>
    </row>
    <row r="185" spans="1:3" x14ac:dyDescent="0.7">
      <c r="A185" s="5">
        <v>37712</v>
      </c>
      <c r="B185" s="1">
        <v>1236.3</v>
      </c>
      <c r="C185" s="1">
        <f t="shared" si="3"/>
        <v>80.886516217746504</v>
      </c>
    </row>
    <row r="186" spans="1:3" x14ac:dyDescent="0.7">
      <c r="A186" s="5">
        <v>37742</v>
      </c>
      <c r="B186" s="1">
        <v>1321.39</v>
      </c>
      <c r="C186" s="1">
        <f t="shared" si="3"/>
        <v>75.67788465176821</v>
      </c>
    </row>
    <row r="187" spans="1:3" x14ac:dyDescent="0.7">
      <c r="A187" s="5">
        <v>37774</v>
      </c>
      <c r="B187" s="1">
        <v>1396.7</v>
      </c>
      <c r="C187" s="1">
        <f t="shared" si="3"/>
        <v>71.597336579079254</v>
      </c>
    </row>
    <row r="188" spans="1:3" x14ac:dyDescent="0.7">
      <c r="A188" s="5">
        <v>37803</v>
      </c>
      <c r="B188" s="1">
        <v>1421.03</v>
      </c>
      <c r="C188" s="1">
        <f t="shared" si="3"/>
        <v>70.371491101524953</v>
      </c>
    </row>
    <row r="189" spans="1:3" x14ac:dyDescent="0.7">
      <c r="A189" s="5">
        <v>37834</v>
      </c>
      <c r="B189" s="1">
        <v>1419.64</v>
      </c>
      <c r="C189" s="1">
        <f t="shared" si="3"/>
        <v>70.440393339156401</v>
      </c>
    </row>
    <row r="190" spans="1:3" x14ac:dyDescent="0.7">
      <c r="A190" s="5">
        <v>37866</v>
      </c>
      <c r="B190" s="1">
        <v>1482.61</v>
      </c>
      <c r="C190" s="1">
        <f t="shared" si="3"/>
        <v>67.448621012943391</v>
      </c>
    </row>
    <row r="191" spans="1:3" x14ac:dyDescent="0.7">
      <c r="A191" s="5">
        <v>37895</v>
      </c>
      <c r="B191" s="1">
        <v>1479.23</v>
      </c>
      <c r="C191" s="1">
        <f t="shared" si="3"/>
        <v>67.60273926299493</v>
      </c>
    </row>
    <row r="192" spans="1:3" x14ac:dyDescent="0.7">
      <c r="A192" s="5">
        <v>37928</v>
      </c>
      <c r="B192" s="1">
        <v>1540.71</v>
      </c>
      <c r="C192" s="1">
        <f t="shared" si="3"/>
        <v>64.905141136229403</v>
      </c>
    </row>
    <row r="193" spans="1:3" x14ac:dyDescent="0.7">
      <c r="A193" s="5">
        <v>37956</v>
      </c>
      <c r="B193" s="1">
        <v>1559.5</v>
      </c>
      <c r="C193" s="1">
        <f t="shared" si="3"/>
        <v>64.123116383456235</v>
      </c>
    </row>
    <row r="194" spans="1:3" x14ac:dyDescent="0.7">
      <c r="A194" s="5">
        <v>37988</v>
      </c>
      <c r="B194" s="1">
        <v>1618.05</v>
      </c>
      <c r="C194" s="1">
        <f t="shared" si="3"/>
        <v>61.80278730570749</v>
      </c>
    </row>
    <row r="195" spans="1:3" x14ac:dyDescent="0.7">
      <c r="A195" s="5">
        <v>38019</v>
      </c>
      <c r="B195" s="1">
        <v>1658.79</v>
      </c>
      <c r="C195" s="1">
        <f t="shared" ref="C195:C258" si="4">$M$1/B195</f>
        <v>60.284906467967616</v>
      </c>
    </row>
    <row r="196" spans="1:3" x14ac:dyDescent="0.7">
      <c r="A196" s="5">
        <v>38047</v>
      </c>
      <c r="B196" s="1">
        <v>1691.9</v>
      </c>
      <c r="C196" s="1">
        <f t="shared" si="4"/>
        <v>59.105148058395883</v>
      </c>
    </row>
    <row r="197" spans="1:3" x14ac:dyDescent="0.7">
      <c r="A197" s="5">
        <v>38078</v>
      </c>
      <c r="B197" s="1">
        <v>1659.16</v>
      </c>
      <c r="C197" s="1">
        <f t="shared" si="4"/>
        <v>60.271462667856021</v>
      </c>
    </row>
    <row r="198" spans="1:3" x14ac:dyDescent="0.7">
      <c r="A198" s="5">
        <v>38110</v>
      </c>
      <c r="B198" s="1">
        <v>1639.46</v>
      </c>
      <c r="C198" s="1">
        <f t="shared" si="4"/>
        <v>60.995693704024497</v>
      </c>
    </row>
    <row r="199" spans="1:3" x14ac:dyDescent="0.7">
      <c r="A199" s="5">
        <v>38139</v>
      </c>
      <c r="B199" s="1">
        <v>1647.57</v>
      </c>
      <c r="C199" s="1">
        <f t="shared" si="4"/>
        <v>60.69544844832086</v>
      </c>
    </row>
    <row r="200" spans="1:3" x14ac:dyDescent="0.7">
      <c r="A200" s="5">
        <v>38169</v>
      </c>
      <c r="B200" s="1">
        <v>1661.53</v>
      </c>
      <c r="C200" s="1">
        <f t="shared" si="4"/>
        <v>60.185491685374323</v>
      </c>
    </row>
    <row r="201" spans="1:3" x14ac:dyDescent="0.7">
      <c r="A201" s="5">
        <v>38201</v>
      </c>
      <c r="B201" s="1">
        <v>1630.48</v>
      </c>
      <c r="C201" s="1">
        <f t="shared" si="4"/>
        <v>61.331632402728033</v>
      </c>
    </row>
    <row r="202" spans="1:3" x14ac:dyDescent="0.7">
      <c r="A202" s="5">
        <v>38231</v>
      </c>
      <c r="B202" s="1">
        <v>1632.82</v>
      </c>
      <c r="C202" s="1">
        <f t="shared" si="4"/>
        <v>61.243737827807109</v>
      </c>
    </row>
    <row r="203" spans="1:3" x14ac:dyDescent="0.7">
      <c r="A203" s="5">
        <v>38261</v>
      </c>
      <c r="B203" s="1">
        <v>1672.49</v>
      </c>
      <c r="C203" s="1">
        <f t="shared" si="4"/>
        <v>59.791089931778366</v>
      </c>
    </row>
    <row r="204" spans="1:3" x14ac:dyDescent="0.7">
      <c r="A204" s="5">
        <v>38292</v>
      </c>
      <c r="B204" s="1">
        <v>1673.11</v>
      </c>
      <c r="C204" s="1">
        <f t="shared" si="4"/>
        <v>59.768933303847326</v>
      </c>
    </row>
    <row r="205" spans="1:3" x14ac:dyDescent="0.7">
      <c r="A205" s="5">
        <v>38322</v>
      </c>
      <c r="B205" s="1">
        <v>1766.9</v>
      </c>
      <c r="C205" s="1">
        <f t="shared" si="4"/>
        <v>56.596298602071421</v>
      </c>
    </row>
    <row r="206" spans="1:3" x14ac:dyDescent="0.7">
      <c r="A206" s="5">
        <v>38355</v>
      </c>
      <c r="B206" s="1">
        <v>1784.96</v>
      </c>
      <c r="C206" s="1">
        <f t="shared" si="4"/>
        <v>56.023664395840804</v>
      </c>
    </row>
    <row r="207" spans="1:3" x14ac:dyDescent="0.7">
      <c r="A207" s="5">
        <v>38384</v>
      </c>
      <c r="B207" s="1">
        <v>1767.79</v>
      </c>
      <c r="C207" s="1">
        <f t="shared" si="4"/>
        <v>56.567804999462609</v>
      </c>
    </row>
    <row r="208" spans="1:3" x14ac:dyDescent="0.7">
      <c r="A208" s="5">
        <v>38412</v>
      </c>
      <c r="B208" s="1">
        <v>1802.79</v>
      </c>
      <c r="C208" s="1">
        <f t="shared" si="4"/>
        <v>55.469577710104893</v>
      </c>
    </row>
    <row r="209" spans="1:3" x14ac:dyDescent="0.7">
      <c r="A209" s="5">
        <v>38443</v>
      </c>
      <c r="B209" s="1">
        <v>1749.45</v>
      </c>
      <c r="C209" s="1">
        <f t="shared" si="4"/>
        <v>57.160821972619964</v>
      </c>
    </row>
    <row r="210" spans="1:3" x14ac:dyDescent="0.7">
      <c r="A210" s="5">
        <v>38474</v>
      </c>
      <c r="B210" s="1">
        <v>1735.43</v>
      </c>
      <c r="C210" s="1">
        <f t="shared" si="4"/>
        <v>57.622606500982464</v>
      </c>
    </row>
    <row r="211" spans="1:3" x14ac:dyDescent="0.7">
      <c r="A211" s="5">
        <v>38504</v>
      </c>
      <c r="B211" s="1">
        <v>1799.15</v>
      </c>
      <c r="C211" s="1">
        <f t="shared" si="4"/>
        <v>55.58180251785565</v>
      </c>
    </row>
    <row r="212" spans="1:3" x14ac:dyDescent="0.7">
      <c r="A212" s="5">
        <v>38534</v>
      </c>
      <c r="B212" s="1">
        <v>1789.85</v>
      </c>
      <c r="C212" s="1">
        <f t="shared" si="4"/>
        <v>55.870603681872787</v>
      </c>
    </row>
    <row r="213" spans="1:3" x14ac:dyDescent="0.7">
      <c r="A213" s="5">
        <v>38565</v>
      </c>
      <c r="B213" s="1">
        <v>1853.13</v>
      </c>
      <c r="C213" s="1">
        <f t="shared" si="4"/>
        <v>53.962754906563489</v>
      </c>
    </row>
    <row r="214" spans="1:3" x14ac:dyDescent="0.7">
      <c r="A214" s="5">
        <v>38596</v>
      </c>
      <c r="B214" s="1">
        <v>1836.37</v>
      </c>
      <c r="C214" s="1">
        <f t="shared" si="4"/>
        <v>54.45525683821888</v>
      </c>
    </row>
    <row r="215" spans="1:3" x14ac:dyDescent="0.7">
      <c r="A215" s="5">
        <v>38628</v>
      </c>
      <c r="B215" s="1">
        <v>1846.17</v>
      </c>
      <c r="C215" s="1">
        <f t="shared" si="4"/>
        <v>54.166192712480431</v>
      </c>
    </row>
    <row r="216" spans="1:3" x14ac:dyDescent="0.7">
      <c r="A216" s="6">
        <v>38657</v>
      </c>
      <c r="B216" s="1">
        <v>1812.11</v>
      </c>
      <c r="C216" s="1">
        <f t="shared" si="4"/>
        <v>55.184287929540702</v>
      </c>
    </row>
    <row r="217" spans="1:3" x14ac:dyDescent="0.7">
      <c r="A217" s="5">
        <v>38687</v>
      </c>
      <c r="B217" s="1">
        <v>1910.23</v>
      </c>
      <c r="C217" s="1">
        <f t="shared" si="4"/>
        <v>52.349717049779343</v>
      </c>
    </row>
    <row r="218" spans="1:3" x14ac:dyDescent="0.7">
      <c r="A218" s="5">
        <v>38720</v>
      </c>
      <c r="B218" s="1">
        <v>1918.96</v>
      </c>
      <c r="C218" s="1">
        <f t="shared" si="4"/>
        <v>52.111560428565475</v>
      </c>
    </row>
    <row r="219" spans="1:3" x14ac:dyDescent="0.7">
      <c r="A219" s="5">
        <v>38749</v>
      </c>
      <c r="B219" s="1">
        <v>1941.75</v>
      </c>
      <c r="C219" s="1">
        <f t="shared" si="4"/>
        <v>51.499935625080468</v>
      </c>
    </row>
    <row r="220" spans="1:3" x14ac:dyDescent="0.7">
      <c r="A220" s="5">
        <v>38777</v>
      </c>
      <c r="B220" s="1">
        <v>1959.77</v>
      </c>
      <c r="C220" s="1">
        <f t="shared" si="4"/>
        <v>51.026395954627333</v>
      </c>
    </row>
    <row r="221" spans="1:3" x14ac:dyDescent="0.7">
      <c r="A221" s="5">
        <v>38810</v>
      </c>
      <c r="B221" s="1">
        <v>1971.93</v>
      </c>
      <c r="C221" s="1">
        <f t="shared" si="4"/>
        <v>50.711739260521419</v>
      </c>
    </row>
    <row r="222" spans="1:3" x14ac:dyDescent="0.7">
      <c r="A222" s="5">
        <v>38838</v>
      </c>
      <c r="B222" s="1">
        <v>1985.55</v>
      </c>
      <c r="C222" s="1">
        <f t="shared" si="4"/>
        <v>50.363879025962582</v>
      </c>
    </row>
    <row r="223" spans="1:3" x14ac:dyDescent="0.7">
      <c r="A223" s="5">
        <v>38869</v>
      </c>
      <c r="B223" s="1">
        <v>1960.28</v>
      </c>
      <c r="C223" s="1">
        <f t="shared" si="4"/>
        <v>51.01312057461179</v>
      </c>
    </row>
    <row r="224" spans="1:3" x14ac:dyDescent="0.7">
      <c r="A224" s="5">
        <v>38901</v>
      </c>
      <c r="B224" s="1">
        <v>1954.49</v>
      </c>
      <c r="C224" s="1">
        <f t="shared" si="4"/>
        <v>51.164242334317393</v>
      </c>
    </row>
    <row r="225" spans="1:3" x14ac:dyDescent="0.7">
      <c r="A225" s="5">
        <v>38930</v>
      </c>
      <c r="B225" s="1">
        <v>1942.22</v>
      </c>
      <c r="C225" s="1">
        <f t="shared" si="4"/>
        <v>51.487473097795309</v>
      </c>
    </row>
    <row r="226" spans="1:3" x14ac:dyDescent="0.7">
      <c r="A226" s="5">
        <v>38961</v>
      </c>
      <c r="B226" s="1">
        <v>2008.47</v>
      </c>
      <c r="C226" s="1">
        <f t="shared" si="4"/>
        <v>49.789142979481895</v>
      </c>
    </row>
    <row r="227" spans="1:3" x14ac:dyDescent="0.7">
      <c r="A227" s="5">
        <v>38992</v>
      </c>
      <c r="B227" s="1">
        <v>2041.99</v>
      </c>
      <c r="C227" s="1">
        <f t="shared" si="4"/>
        <v>48.971836296945625</v>
      </c>
    </row>
    <row r="228" spans="1:3" x14ac:dyDescent="0.7">
      <c r="A228" s="6">
        <v>39022</v>
      </c>
      <c r="B228" s="1">
        <v>2100.37</v>
      </c>
      <c r="C228" s="1">
        <f t="shared" si="4"/>
        <v>47.61065907435357</v>
      </c>
    </row>
    <row r="229" spans="1:3" x14ac:dyDescent="0.7">
      <c r="A229" s="5">
        <v>39052</v>
      </c>
      <c r="B229" s="1">
        <v>2149.85</v>
      </c>
      <c r="C229" s="1">
        <f t="shared" si="4"/>
        <v>46.51487313068354</v>
      </c>
    </row>
    <row r="230" spans="1:3" x14ac:dyDescent="0.7">
      <c r="A230" s="5">
        <v>39085</v>
      </c>
      <c r="B230" s="1">
        <v>2183.92</v>
      </c>
      <c r="C230" s="1">
        <f t="shared" si="4"/>
        <v>45.789223048463313</v>
      </c>
    </row>
    <row r="231" spans="1:3" x14ac:dyDescent="0.7">
      <c r="A231" s="5">
        <v>39114</v>
      </c>
      <c r="B231" s="1">
        <v>2231.61</v>
      </c>
      <c r="C231" s="1">
        <f t="shared" si="4"/>
        <v>44.81069720963788</v>
      </c>
    </row>
    <row r="232" spans="1:3" x14ac:dyDescent="0.7">
      <c r="A232" s="5">
        <v>39142</v>
      </c>
      <c r="B232" s="1">
        <v>2170.17</v>
      </c>
      <c r="C232" s="1">
        <f t="shared" si="4"/>
        <v>46.079339406590265</v>
      </c>
    </row>
    <row r="233" spans="1:3" x14ac:dyDescent="0.7">
      <c r="A233" s="5">
        <v>39174</v>
      </c>
      <c r="B233" s="1">
        <v>2205.85</v>
      </c>
      <c r="C233" s="1">
        <f t="shared" si="4"/>
        <v>45.333998231974071</v>
      </c>
    </row>
    <row r="234" spans="1:3" x14ac:dyDescent="0.7">
      <c r="A234" s="5">
        <v>39203</v>
      </c>
      <c r="B234" s="1">
        <v>2303.6799999999998</v>
      </c>
      <c r="C234" s="1">
        <f t="shared" si="4"/>
        <v>43.408806778719267</v>
      </c>
    </row>
    <row r="235" spans="1:3" x14ac:dyDescent="0.7">
      <c r="A235" s="5">
        <v>39234</v>
      </c>
      <c r="B235" s="1">
        <v>2386.63</v>
      </c>
      <c r="C235" s="1">
        <f t="shared" si="4"/>
        <v>41.900085057172667</v>
      </c>
    </row>
    <row r="236" spans="1:3" x14ac:dyDescent="0.7">
      <c r="A236" s="5">
        <v>39265</v>
      </c>
      <c r="B236" s="1">
        <v>2363.2800000000002</v>
      </c>
      <c r="C236" s="1">
        <f t="shared" si="4"/>
        <v>42.3140719677736</v>
      </c>
    </row>
    <row r="237" spans="1:3" x14ac:dyDescent="0.7">
      <c r="A237" s="5">
        <v>39295</v>
      </c>
      <c r="B237" s="1">
        <v>2282.3000000000002</v>
      </c>
      <c r="C237" s="1">
        <f t="shared" si="4"/>
        <v>43.815449327432852</v>
      </c>
    </row>
    <row r="238" spans="1:3" x14ac:dyDescent="0.7">
      <c r="A238" s="5">
        <v>39329</v>
      </c>
      <c r="B238" s="1">
        <v>2323.83</v>
      </c>
      <c r="C238" s="1">
        <f t="shared" si="4"/>
        <v>43.032407706243575</v>
      </c>
    </row>
    <row r="239" spans="1:3" x14ac:dyDescent="0.7">
      <c r="A239" s="5">
        <v>39356</v>
      </c>
      <c r="B239" s="1">
        <v>2417.44</v>
      </c>
      <c r="C239" s="1">
        <f t="shared" si="4"/>
        <v>41.36607320140314</v>
      </c>
    </row>
    <row r="240" spans="1:3" x14ac:dyDescent="0.7">
      <c r="A240" s="5">
        <v>39387</v>
      </c>
      <c r="B240" s="1">
        <v>2360.21</v>
      </c>
      <c r="C240" s="1">
        <f t="shared" si="4"/>
        <v>42.369111223153872</v>
      </c>
    </row>
    <row r="241" spans="1:3" x14ac:dyDescent="0.7">
      <c r="A241" s="5">
        <v>39419</v>
      </c>
      <c r="B241" s="1">
        <v>2308.7399999999998</v>
      </c>
      <c r="C241" s="1">
        <f t="shared" si="4"/>
        <v>43.313668927640187</v>
      </c>
    </row>
    <row r="242" spans="1:3" x14ac:dyDescent="0.7">
      <c r="A242" s="5">
        <v>39449</v>
      </c>
      <c r="B242" s="1">
        <v>2273.41</v>
      </c>
      <c r="C242" s="1">
        <f t="shared" si="4"/>
        <v>43.986786369374641</v>
      </c>
    </row>
    <row r="243" spans="1:3" x14ac:dyDescent="0.7">
      <c r="A243" s="5">
        <v>39479</v>
      </c>
      <c r="B243" s="1">
        <v>2194.4299999999998</v>
      </c>
      <c r="C243" s="1">
        <f t="shared" si="4"/>
        <v>45.569920207069721</v>
      </c>
    </row>
    <row r="244" spans="1:3" x14ac:dyDescent="0.7">
      <c r="A244" s="5">
        <v>39510</v>
      </c>
      <c r="B244" s="1">
        <v>2098.64</v>
      </c>
      <c r="C244" s="1">
        <f t="shared" si="4"/>
        <v>47.649906606183052</v>
      </c>
    </row>
    <row r="245" spans="1:3" x14ac:dyDescent="0.7">
      <c r="A245" s="5">
        <v>39539</v>
      </c>
      <c r="B245" s="1">
        <v>2163.38</v>
      </c>
      <c r="C245" s="1">
        <f t="shared" si="4"/>
        <v>46.223964352078688</v>
      </c>
    </row>
    <row r="246" spans="1:3" x14ac:dyDescent="0.7">
      <c r="A246" s="5">
        <v>39569</v>
      </c>
      <c r="B246" s="1">
        <v>2228.09</v>
      </c>
      <c r="C246" s="1">
        <f t="shared" si="4"/>
        <v>44.881490424534014</v>
      </c>
    </row>
    <row r="247" spans="1:3" x14ac:dyDescent="0.7">
      <c r="A247" s="5">
        <v>39601</v>
      </c>
      <c r="B247" s="1">
        <v>2195.27</v>
      </c>
      <c r="C247" s="1">
        <f t="shared" si="4"/>
        <v>45.55248329362675</v>
      </c>
    </row>
    <row r="248" spans="1:3" x14ac:dyDescent="0.7">
      <c r="A248" s="5">
        <v>39630</v>
      </c>
      <c r="B248" s="1">
        <v>2039.66</v>
      </c>
      <c r="C248" s="1">
        <f t="shared" si="4"/>
        <v>49.027779139660531</v>
      </c>
    </row>
    <row r="249" spans="1:3" x14ac:dyDescent="0.7">
      <c r="A249" s="5">
        <v>39661</v>
      </c>
      <c r="B249" s="1">
        <v>2003.16</v>
      </c>
      <c r="C249" s="1">
        <f t="shared" si="4"/>
        <v>49.921124623095508</v>
      </c>
    </row>
    <row r="250" spans="1:3" x14ac:dyDescent="0.7">
      <c r="A250" s="5">
        <v>39693</v>
      </c>
      <c r="B250" s="1">
        <v>2035.24</v>
      </c>
      <c r="C250" s="1">
        <f t="shared" si="4"/>
        <v>49.134254436823177</v>
      </c>
    </row>
    <row r="251" spans="1:3" x14ac:dyDescent="0.7">
      <c r="A251" s="5">
        <v>39722</v>
      </c>
      <c r="B251" s="1">
        <v>1853.26</v>
      </c>
      <c r="C251" s="1">
        <f t="shared" si="4"/>
        <v>53.958969599516529</v>
      </c>
    </row>
    <row r="252" spans="1:3" x14ac:dyDescent="0.7">
      <c r="A252" s="5">
        <v>39755</v>
      </c>
      <c r="B252" s="1">
        <v>1544.91</v>
      </c>
      <c r="C252" s="1">
        <f t="shared" si="4"/>
        <v>64.728689697134456</v>
      </c>
    </row>
    <row r="253" spans="1:3" x14ac:dyDescent="0.7">
      <c r="A253" s="5">
        <v>39783</v>
      </c>
      <c r="B253" s="1">
        <v>1309.3900000000001</v>
      </c>
      <c r="C253" s="1">
        <f t="shared" si="4"/>
        <v>76.371440136246648</v>
      </c>
    </row>
    <row r="254" spans="1:3" x14ac:dyDescent="0.7">
      <c r="A254" s="5">
        <v>39815</v>
      </c>
      <c r="B254" s="1">
        <v>1499.17</v>
      </c>
      <c r="C254" s="1">
        <f t="shared" si="4"/>
        <v>66.703575978708216</v>
      </c>
    </row>
    <row r="255" spans="1:3" x14ac:dyDescent="0.7">
      <c r="A255" s="5">
        <v>39846</v>
      </c>
      <c r="B255" s="1">
        <v>1329.81</v>
      </c>
      <c r="C255" s="1">
        <f t="shared" si="4"/>
        <v>75.198712598040331</v>
      </c>
    </row>
    <row r="256" spans="1:3" x14ac:dyDescent="0.7">
      <c r="A256" s="5">
        <v>39874</v>
      </c>
      <c r="B256" s="1">
        <v>1133.43</v>
      </c>
      <c r="C256" s="1">
        <f t="shared" si="4"/>
        <v>88.227768807954604</v>
      </c>
    </row>
    <row r="257" spans="1:3" x14ac:dyDescent="0.7">
      <c r="A257" s="5">
        <v>39904</v>
      </c>
      <c r="B257" s="1">
        <v>1314.63</v>
      </c>
      <c r="C257" s="1">
        <f t="shared" si="4"/>
        <v>76.067030267071331</v>
      </c>
    </row>
    <row r="258" spans="1:3" x14ac:dyDescent="0.7">
      <c r="A258" s="6">
        <v>39934</v>
      </c>
      <c r="B258" s="1">
        <v>1424.41</v>
      </c>
      <c r="C258" s="1">
        <f t="shared" si="4"/>
        <v>70.204505725177441</v>
      </c>
    </row>
    <row r="259" spans="1:3" x14ac:dyDescent="0.7">
      <c r="A259" s="5">
        <v>39965</v>
      </c>
      <c r="B259" s="1">
        <v>1534.65</v>
      </c>
      <c r="C259" s="1">
        <f t="shared" ref="C259:C322" si="5">$M$1/B259</f>
        <v>65.161437461310399</v>
      </c>
    </row>
    <row r="260" spans="1:3" x14ac:dyDescent="0.7">
      <c r="A260" s="5">
        <v>39995</v>
      </c>
      <c r="B260" s="1">
        <v>1505.64</v>
      </c>
      <c r="C260" s="1">
        <f t="shared" si="5"/>
        <v>66.416938976116469</v>
      </c>
    </row>
    <row r="261" spans="1:3" x14ac:dyDescent="0.7">
      <c r="A261" s="5">
        <v>40028</v>
      </c>
      <c r="B261" s="1">
        <v>1637.06</v>
      </c>
      <c r="C261" s="1">
        <f t="shared" si="5"/>
        <v>61.085116000635288</v>
      </c>
    </row>
    <row r="262" spans="1:3" x14ac:dyDescent="0.7">
      <c r="A262" s="5">
        <v>40057</v>
      </c>
      <c r="B262" s="1">
        <v>1633.63</v>
      </c>
      <c r="C262" s="1">
        <f t="shared" si="5"/>
        <v>61.213371448859284</v>
      </c>
    </row>
    <row r="263" spans="1:3" x14ac:dyDescent="0.7">
      <c r="A263" s="5">
        <v>40087</v>
      </c>
      <c r="B263" s="1">
        <v>1688.24</v>
      </c>
      <c r="C263" s="1">
        <f t="shared" si="5"/>
        <v>59.23328436715159</v>
      </c>
    </row>
    <row r="264" spans="1:3" x14ac:dyDescent="0.7">
      <c r="A264" s="5">
        <v>40119</v>
      </c>
      <c r="B264" s="1">
        <v>1711.65</v>
      </c>
      <c r="C264" s="1">
        <f t="shared" si="5"/>
        <v>58.423158940203891</v>
      </c>
    </row>
    <row r="265" spans="1:3" x14ac:dyDescent="0.7">
      <c r="A265" s="5">
        <v>40148</v>
      </c>
      <c r="B265" s="1">
        <v>1824.54</v>
      </c>
      <c r="C265" s="1">
        <f t="shared" si="5"/>
        <v>54.808335251625067</v>
      </c>
    </row>
    <row r="266" spans="1:3" x14ac:dyDescent="0.7">
      <c r="A266" s="5">
        <v>40182</v>
      </c>
      <c r="B266" s="1">
        <v>1867.06</v>
      </c>
      <c r="C266" s="1">
        <f t="shared" si="5"/>
        <v>53.560142684220111</v>
      </c>
    </row>
    <row r="267" spans="1:3" x14ac:dyDescent="0.7">
      <c r="A267" s="5">
        <v>40210</v>
      </c>
      <c r="B267" s="1">
        <v>1796.67</v>
      </c>
      <c r="C267" s="1">
        <f t="shared" si="5"/>
        <v>55.658523824631118</v>
      </c>
    </row>
    <row r="268" spans="1:3" x14ac:dyDescent="0.7">
      <c r="A268" s="5">
        <v>40238</v>
      </c>
      <c r="B268" s="1">
        <v>1844.87</v>
      </c>
      <c r="C268" s="1">
        <f t="shared" si="5"/>
        <v>54.204361282908827</v>
      </c>
    </row>
    <row r="269" spans="1:3" x14ac:dyDescent="0.7">
      <c r="A269" s="5">
        <v>40269</v>
      </c>
      <c r="B269" s="1">
        <v>1950.91</v>
      </c>
      <c r="C269" s="1">
        <f t="shared" si="5"/>
        <v>51.25813082100148</v>
      </c>
    </row>
    <row r="270" spans="1:3" x14ac:dyDescent="0.7">
      <c r="A270" s="5">
        <v>40301</v>
      </c>
      <c r="B270" s="1">
        <v>1992.87</v>
      </c>
      <c r="C270" s="1">
        <f t="shared" si="5"/>
        <v>50.178887734774477</v>
      </c>
    </row>
    <row r="271" spans="1:3" x14ac:dyDescent="0.7">
      <c r="A271" s="5">
        <v>40330</v>
      </c>
      <c r="B271" s="1">
        <v>1778.99</v>
      </c>
      <c r="C271" s="1">
        <f t="shared" si="5"/>
        <v>56.211670667063899</v>
      </c>
    </row>
    <row r="272" spans="1:3" x14ac:dyDescent="0.7">
      <c r="A272" s="5">
        <v>40360</v>
      </c>
      <c r="B272" s="1">
        <v>1709.77</v>
      </c>
      <c r="C272" s="1">
        <f t="shared" si="5"/>
        <v>58.487398889909173</v>
      </c>
    </row>
    <row r="273" spans="1:3" x14ac:dyDescent="0.7">
      <c r="A273" s="5">
        <v>40392</v>
      </c>
      <c r="B273" s="1">
        <v>1875.85</v>
      </c>
      <c r="C273" s="1">
        <f t="shared" si="5"/>
        <v>53.309166511181601</v>
      </c>
    </row>
    <row r="274" spans="1:3" x14ac:dyDescent="0.7">
      <c r="A274" s="5">
        <v>40422</v>
      </c>
      <c r="B274" s="1">
        <v>1804.46</v>
      </c>
      <c r="C274" s="1">
        <f t="shared" si="5"/>
        <v>55.418241468361728</v>
      </c>
    </row>
    <row r="275" spans="1:3" x14ac:dyDescent="0.7">
      <c r="A275" s="5">
        <v>40452</v>
      </c>
      <c r="B275" s="1">
        <v>1917.42</v>
      </c>
      <c r="C275" s="1">
        <f t="shared" si="5"/>
        <v>52.153414484046266</v>
      </c>
    </row>
    <row r="276" spans="1:3" x14ac:dyDescent="0.7">
      <c r="A276" s="5">
        <v>40483</v>
      </c>
      <c r="B276" s="1">
        <v>1983.47</v>
      </c>
      <c r="C276" s="1">
        <f t="shared" si="5"/>
        <v>50.416693975709236</v>
      </c>
    </row>
    <row r="277" spans="1:3" x14ac:dyDescent="0.7">
      <c r="A277" s="5">
        <v>40513</v>
      </c>
      <c r="B277" s="1">
        <v>2024.97</v>
      </c>
      <c r="C277" s="1">
        <f t="shared" si="5"/>
        <v>49.38344765601466</v>
      </c>
    </row>
    <row r="278" spans="1:3" x14ac:dyDescent="0.7">
      <c r="A278" s="5">
        <v>40546</v>
      </c>
      <c r="B278" s="1">
        <v>2138.3000000000002</v>
      </c>
      <c r="C278" s="1">
        <f t="shared" si="5"/>
        <v>46.766122620773508</v>
      </c>
    </row>
    <row r="279" spans="1:3" x14ac:dyDescent="0.7">
      <c r="A279" s="5">
        <v>40575</v>
      </c>
      <c r="B279" s="1">
        <v>2200.54</v>
      </c>
      <c r="C279" s="1">
        <f t="shared" si="5"/>
        <v>45.443391167622494</v>
      </c>
    </row>
    <row r="280" spans="1:3" x14ac:dyDescent="0.7">
      <c r="A280" s="5">
        <v>40603</v>
      </c>
      <c r="B280" s="1">
        <v>2203.3200000000002</v>
      </c>
      <c r="C280" s="1">
        <f t="shared" si="5"/>
        <v>45.386053773396505</v>
      </c>
    </row>
    <row r="281" spans="1:3" x14ac:dyDescent="0.7">
      <c r="A281" s="5">
        <v>40634</v>
      </c>
      <c r="B281" s="1">
        <v>2250.58</v>
      </c>
      <c r="C281" s="1">
        <f t="shared" si="5"/>
        <v>44.432990606865786</v>
      </c>
    </row>
    <row r="282" spans="1:3" x14ac:dyDescent="0.7">
      <c r="A282" s="5">
        <v>40665</v>
      </c>
      <c r="B282" s="1">
        <v>2301.7199999999998</v>
      </c>
      <c r="C282" s="1">
        <f t="shared" si="5"/>
        <v>43.445770988651965</v>
      </c>
    </row>
    <row r="283" spans="1:3" x14ac:dyDescent="0.7">
      <c r="A283" s="5">
        <v>40695</v>
      </c>
      <c r="B283" s="1">
        <v>2227.96</v>
      </c>
      <c r="C283" s="1">
        <f t="shared" si="5"/>
        <v>44.884109229968224</v>
      </c>
    </row>
    <row r="284" spans="1:3" x14ac:dyDescent="0.7">
      <c r="A284" s="5">
        <v>40725</v>
      </c>
      <c r="B284" s="1">
        <v>2274.2600000000002</v>
      </c>
      <c r="C284" s="1">
        <f t="shared" si="5"/>
        <v>43.970346398388919</v>
      </c>
    </row>
    <row r="285" spans="1:3" x14ac:dyDescent="0.7">
      <c r="A285" s="5">
        <v>40756</v>
      </c>
      <c r="B285" s="1">
        <v>2187</v>
      </c>
      <c r="C285" s="1">
        <f t="shared" si="5"/>
        <v>45.724737082761777</v>
      </c>
    </row>
    <row r="286" spans="1:3" x14ac:dyDescent="0.7">
      <c r="A286" s="5">
        <v>40787</v>
      </c>
      <c r="B286" s="1">
        <v>2052.3000000000002</v>
      </c>
      <c r="C286" s="1">
        <f t="shared" si="5"/>
        <v>48.725819811918328</v>
      </c>
    </row>
    <row r="287" spans="1:3" x14ac:dyDescent="0.7">
      <c r="A287" s="5">
        <v>40819</v>
      </c>
      <c r="B287" s="1">
        <v>1875.95</v>
      </c>
      <c r="C287" s="1">
        <f t="shared" si="5"/>
        <v>53.306324795436979</v>
      </c>
    </row>
    <row r="288" spans="1:3" x14ac:dyDescent="0.7">
      <c r="A288" s="5">
        <v>40848</v>
      </c>
      <c r="B288" s="1">
        <v>2081.9699999999998</v>
      </c>
      <c r="C288" s="1">
        <f t="shared" si="5"/>
        <v>48.031431768949602</v>
      </c>
    </row>
    <row r="289" spans="1:3" x14ac:dyDescent="0.7">
      <c r="A289" s="5">
        <v>40878</v>
      </c>
      <c r="B289" s="1">
        <v>2133.0700000000002</v>
      </c>
      <c r="C289" s="1">
        <f t="shared" si="5"/>
        <v>46.880786847126437</v>
      </c>
    </row>
    <row r="290" spans="1:3" x14ac:dyDescent="0.7">
      <c r="A290" s="5">
        <v>40911</v>
      </c>
      <c r="B290" s="1">
        <v>2192.4</v>
      </c>
      <c r="C290" s="1">
        <f t="shared" si="5"/>
        <v>45.612114577631814</v>
      </c>
    </row>
    <row r="291" spans="1:3" x14ac:dyDescent="0.7">
      <c r="A291" s="5">
        <v>40940</v>
      </c>
      <c r="B291" s="1">
        <v>2276.2399999999998</v>
      </c>
      <c r="C291" s="1">
        <f t="shared" si="5"/>
        <v>43.932098548483467</v>
      </c>
    </row>
    <row r="292" spans="1:3" x14ac:dyDescent="0.7">
      <c r="A292" s="5">
        <v>40969</v>
      </c>
      <c r="B292" s="1">
        <v>2367.87</v>
      </c>
      <c r="C292" s="1">
        <f t="shared" si="5"/>
        <v>42.232048212106243</v>
      </c>
    </row>
    <row r="293" spans="1:3" x14ac:dyDescent="0.7">
      <c r="A293" s="5">
        <v>41001</v>
      </c>
      <c r="B293" s="1">
        <v>2449.08</v>
      </c>
      <c r="C293" s="1">
        <f t="shared" si="5"/>
        <v>40.831659235304684</v>
      </c>
    </row>
    <row r="294" spans="1:3" x14ac:dyDescent="0.7">
      <c r="A294" s="5">
        <v>41030</v>
      </c>
      <c r="B294" s="1">
        <v>2429.1</v>
      </c>
      <c r="C294" s="1">
        <f t="shared" si="5"/>
        <v>41.167510600633982</v>
      </c>
    </row>
    <row r="295" spans="1:3" x14ac:dyDescent="0.7">
      <c r="A295" s="5">
        <v>41061</v>
      </c>
      <c r="B295" s="1">
        <v>2214.41</v>
      </c>
      <c r="C295" s="1">
        <f t="shared" si="5"/>
        <v>45.158755605330541</v>
      </c>
    </row>
    <row r="296" spans="1:3" x14ac:dyDescent="0.7">
      <c r="A296" s="5">
        <v>41092</v>
      </c>
      <c r="B296" s="1">
        <v>2369.75</v>
      </c>
      <c r="C296" s="1">
        <f t="shared" si="5"/>
        <v>42.198544150226816</v>
      </c>
    </row>
    <row r="297" spans="1:3" x14ac:dyDescent="0.7">
      <c r="A297" s="5">
        <v>41122</v>
      </c>
      <c r="B297" s="1">
        <v>2389.73</v>
      </c>
      <c r="C297" s="1">
        <f t="shared" si="5"/>
        <v>41.845731526155674</v>
      </c>
    </row>
    <row r="298" spans="1:3" x14ac:dyDescent="0.7">
      <c r="A298" s="5">
        <v>41156</v>
      </c>
      <c r="B298" s="1">
        <v>2447.8000000000002</v>
      </c>
      <c r="C298" s="1">
        <f t="shared" si="5"/>
        <v>40.853010866900888</v>
      </c>
    </row>
    <row r="299" spans="1:3" x14ac:dyDescent="0.7">
      <c r="A299" s="5">
        <v>41183</v>
      </c>
      <c r="B299" s="1">
        <v>2520.71</v>
      </c>
      <c r="C299" s="1">
        <f t="shared" si="5"/>
        <v>39.671362433600059</v>
      </c>
    </row>
    <row r="300" spans="1:3" x14ac:dyDescent="0.7">
      <c r="A300" s="5">
        <v>41214</v>
      </c>
      <c r="B300" s="1">
        <v>2494.67</v>
      </c>
      <c r="C300" s="1">
        <f t="shared" si="5"/>
        <v>40.085462205421962</v>
      </c>
    </row>
    <row r="301" spans="1:3" x14ac:dyDescent="0.7">
      <c r="A301" s="5">
        <v>41246</v>
      </c>
      <c r="B301" s="1">
        <v>2470.0700000000002</v>
      </c>
      <c r="C301" s="1">
        <f t="shared" si="5"/>
        <v>40.484682620330595</v>
      </c>
    </row>
    <row r="302" spans="1:3" x14ac:dyDescent="0.7">
      <c r="A302" s="5">
        <v>41276</v>
      </c>
      <c r="B302" s="1">
        <v>2568.5500000000002</v>
      </c>
      <c r="C302" s="1">
        <f t="shared" si="5"/>
        <v>38.932471627961299</v>
      </c>
    </row>
    <row r="303" spans="1:3" x14ac:dyDescent="0.7">
      <c r="A303" s="5">
        <v>41306</v>
      </c>
      <c r="B303" s="1">
        <v>2660.7</v>
      </c>
      <c r="C303" s="1">
        <f t="shared" si="5"/>
        <v>37.584094411245161</v>
      </c>
    </row>
    <row r="304" spans="1:3" x14ac:dyDescent="0.7">
      <c r="A304" s="5">
        <v>41334</v>
      </c>
      <c r="B304" s="1">
        <v>2676.18</v>
      </c>
      <c r="C304" s="1">
        <f t="shared" si="5"/>
        <v>37.366694318020464</v>
      </c>
    </row>
    <row r="305" spans="1:3" x14ac:dyDescent="0.7">
      <c r="A305" s="5">
        <v>41365</v>
      </c>
      <c r="B305" s="1">
        <v>2757.83</v>
      </c>
      <c r="C305" s="1">
        <f t="shared" si="5"/>
        <v>36.260393135182376</v>
      </c>
    </row>
    <row r="306" spans="1:3" x14ac:dyDescent="0.7">
      <c r="A306" s="5">
        <v>41395</v>
      </c>
      <c r="B306" s="1">
        <v>2797.28</v>
      </c>
      <c r="C306" s="1">
        <f t="shared" si="5"/>
        <v>35.749013327232163</v>
      </c>
    </row>
    <row r="307" spans="1:3" x14ac:dyDescent="0.7">
      <c r="A307" s="5">
        <v>41428</v>
      </c>
      <c r="B307" s="1">
        <v>2906.91</v>
      </c>
      <c r="C307" s="1">
        <f t="shared" si="5"/>
        <v>34.400789842134778</v>
      </c>
    </row>
    <row r="308" spans="1:3" x14ac:dyDescent="0.7">
      <c r="A308" s="5">
        <v>41456</v>
      </c>
      <c r="B308" s="1">
        <v>2866.41</v>
      </c>
      <c r="C308" s="1">
        <f t="shared" si="5"/>
        <v>34.886844519800029</v>
      </c>
    </row>
    <row r="309" spans="1:3" x14ac:dyDescent="0.7">
      <c r="A309" s="5">
        <v>41487</v>
      </c>
      <c r="B309" s="1">
        <v>3033.59</v>
      </c>
      <c r="C309" s="1">
        <f t="shared" si="5"/>
        <v>32.964243684875015</v>
      </c>
    </row>
    <row r="310" spans="1:3" x14ac:dyDescent="0.7">
      <c r="A310" s="5">
        <v>41520</v>
      </c>
      <c r="B310" s="1">
        <v>2921.23</v>
      </c>
      <c r="C310" s="1">
        <f t="shared" si="5"/>
        <v>34.232155633072367</v>
      </c>
    </row>
    <row r="311" spans="1:3" x14ac:dyDescent="0.7">
      <c r="A311" s="5">
        <v>41548</v>
      </c>
      <c r="B311" s="1">
        <v>3024.38</v>
      </c>
      <c r="C311" s="1">
        <f t="shared" si="5"/>
        <v>33.064628122127509</v>
      </c>
    </row>
    <row r="312" spans="1:3" x14ac:dyDescent="0.7">
      <c r="A312" s="5">
        <v>41579</v>
      </c>
      <c r="B312" s="1">
        <v>3147.21</v>
      </c>
      <c r="C312" s="1">
        <f t="shared" si="5"/>
        <v>31.774174586379683</v>
      </c>
    </row>
    <row r="313" spans="1:3" x14ac:dyDescent="0.7">
      <c r="A313" s="5">
        <v>41610</v>
      </c>
      <c r="B313" s="1">
        <v>3225.06</v>
      </c>
      <c r="C313" s="1">
        <f t="shared" si="5"/>
        <v>31.007175060308956</v>
      </c>
    </row>
    <row r="314" spans="1:3" x14ac:dyDescent="0.7">
      <c r="A314" s="5">
        <v>41641</v>
      </c>
      <c r="B314" s="1">
        <v>3286.69</v>
      </c>
      <c r="C314" s="1">
        <f t="shared" si="5"/>
        <v>30.425747484551326</v>
      </c>
    </row>
    <row r="315" spans="1:3" x14ac:dyDescent="0.7">
      <c r="A315" s="5">
        <v>41673</v>
      </c>
      <c r="B315" s="1">
        <v>3127.87</v>
      </c>
      <c r="C315" s="1">
        <f t="shared" si="5"/>
        <v>31.970638165908429</v>
      </c>
    </row>
    <row r="316" spans="1:3" x14ac:dyDescent="0.7">
      <c r="A316" s="5">
        <v>41701</v>
      </c>
      <c r="B316" s="1">
        <v>3322.85</v>
      </c>
      <c r="C316" s="1">
        <f t="shared" si="5"/>
        <v>30.09464766691244</v>
      </c>
    </row>
    <row r="317" spans="1:3" x14ac:dyDescent="0.7">
      <c r="A317" s="5">
        <v>41730</v>
      </c>
      <c r="B317" s="1">
        <v>3399.51</v>
      </c>
      <c r="C317" s="1">
        <f t="shared" si="5"/>
        <v>29.41600407117496</v>
      </c>
    </row>
    <row r="318" spans="1:3" x14ac:dyDescent="0.7">
      <c r="A318" s="5">
        <v>41760</v>
      </c>
      <c r="B318" s="1">
        <v>3400.2</v>
      </c>
      <c r="C318" s="1">
        <f t="shared" si="5"/>
        <v>29.410034703840953</v>
      </c>
    </row>
    <row r="319" spans="1:3" x14ac:dyDescent="0.7">
      <c r="A319" s="5">
        <v>41792</v>
      </c>
      <c r="B319" s="1">
        <v>3483.14</v>
      </c>
      <c r="C319" s="1">
        <f t="shared" si="5"/>
        <v>28.709727429847781</v>
      </c>
    </row>
    <row r="320" spans="1:3" x14ac:dyDescent="0.7">
      <c r="A320" s="5">
        <v>41821</v>
      </c>
      <c r="B320" s="1">
        <v>3576.55</v>
      </c>
      <c r="C320" s="1">
        <f t="shared" si="5"/>
        <v>27.959905495519422</v>
      </c>
    </row>
    <row r="321" spans="1:3" x14ac:dyDescent="0.7">
      <c r="A321" s="5">
        <v>41852</v>
      </c>
      <c r="B321" s="1">
        <v>3493.18</v>
      </c>
      <c r="C321" s="1">
        <f t="shared" si="5"/>
        <v>28.627210736349117</v>
      </c>
    </row>
    <row r="322" spans="1:3" x14ac:dyDescent="0.7">
      <c r="A322" s="5">
        <v>41884</v>
      </c>
      <c r="B322" s="1">
        <v>3641.52</v>
      </c>
      <c r="C322" s="1">
        <f t="shared" si="5"/>
        <v>27.461060216612843</v>
      </c>
    </row>
    <row r="323" spans="1:3" x14ac:dyDescent="0.7">
      <c r="A323" s="5">
        <v>41913</v>
      </c>
      <c r="B323" s="1">
        <v>3544.98</v>
      </c>
      <c r="C323" s="1">
        <f t="shared" ref="C323:C386" si="6">$M$1/B323</f>
        <v>28.208903858413869</v>
      </c>
    </row>
    <row r="324" spans="1:3" x14ac:dyDescent="0.7">
      <c r="A324" s="5">
        <v>41946</v>
      </c>
      <c r="B324" s="1">
        <v>3679.58</v>
      </c>
      <c r="C324" s="1">
        <f t="shared" si="6"/>
        <v>27.177014767989824</v>
      </c>
    </row>
    <row r="325" spans="1:3" x14ac:dyDescent="0.7">
      <c r="A325" s="5">
        <v>41974</v>
      </c>
      <c r="B325" s="1">
        <v>3753.31</v>
      </c>
      <c r="C325" s="1">
        <f t="shared" si="6"/>
        <v>26.643149646578621</v>
      </c>
    </row>
    <row r="326" spans="1:3" x14ac:dyDescent="0.7">
      <c r="A326" s="5">
        <v>42006</v>
      </c>
      <c r="B326" s="1">
        <v>3768.68</v>
      </c>
      <c r="C326" s="1">
        <f t="shared" si="6"/>
        <v>26.534489529490433</v>
      </c>
    </row>
    <row r="327" spans="1:3" x14ac:dyDescent="0.7">
      <c r="A327" s="5">
        <v>42037</v>
      </c>
      <c r="B327" s="1">
        <v>3703.77</v>
      </c>
      <c r="C327" s="1">
        <f t="shared" si="6"/>
        <v>26.999516708650916</v>
      </c>
    </row>
    <row r="328" spans="1:3" x14ac:dyDescent="0.7">
      <c r="A328" s="5">
        <v>42065</v>
      </c>
      <c r="B328" s="1">
        <v>3890.32</v>
      </c>
      <c r="C328" s="1">
        <f t="shared" si="6"/>
        <v>25.704826338193257</v>
      </c>
    </row>
    <row r="329" spans="1:3" x14ac:dyDescent="0.7">
      <c r="A329" s="5">
        <v>42095</v>
      </c>
      <c r="B329" s="1">
        <v>3790.66</v>
      </c>
      <c r="C329" s="1">
        <f t="shared" si="6"/>
        <v>26.380630286018796</v>
      </c>
    </row>
    <row r="330" spans="1:3" x14ac:dyDescent="0.7">
      <c r="A330" s="5">
        <v>42125</v>
      </c>
      <c r="B330" s="1">
        <v>3883.75</v>
      </c>
      <c r="C330" s="1">
        <f t="shared" si="6"/>
        <v>25.74831026713872</v>
      </c>
    </row>
    <row r="331" spans="1:3" x14ac:dyDescent="0.7">
      <c r="A331" s="5">
        <v>42156</v>
      </c>
      <c r="B331" s="1">
        <v>3899.59</v>
      </c>
      <c r="C331" s="1">
        <f t="shared" si="6"/>
        <v>25.643721519441787</v>
      </c>
    </row>
    <row r="332" spans="1:3" x14ac:dyDescent="0.7">
      <c r="A332" s="5">
        <v>42186</v>
      </c>
      <c r="B332" s="1">
        <v>3843.26</v>
      </c>
      <c r="C332" s="1">
        <f t="shared" si="6"/>
        <v>26.019577129832484</v>
      </c>
    </row>
    <row r="333" spans="1:3" x14ac:dyDescent="0.7">
      <c r="A333" s="5">
        <v>42219</v>
      </c>
      <c r="B333" s="1">
        <v>3885.07</v>
      </c>
      <c r="C333" s="1">
        <f t="shared" si="6"/>
        <v>25.739561964134495</v>
      </c>
    </row>
    <row r="334" spans="1:3" x14ac:dyDescent="0.7">
      <c r="A334" s="5">
        <v>42248</v>
      </c>
      <c r="B334" s="1">
        <v>3552.65</v>
      </c>
      <c r="C334" s="1">
        <f t="shared" si="6"/>
        <v>28.148002195544169</v>
      </c>
    </row>
    <row r="335" spans="1:3" x14ac:dyDescent="0.7">
      <c r="A335" s="5">
        <v>42278</v>
      </c>
      <c r="B335" s="1">
        <v>3577.47</v>
      </c>
      <c r="C335" s="1">
        <f t="shared" si="6"/>
        <v>27.952715186989689</v>
      </c>
    </row>
    <row r="336" spans="1:3" x14ac:dyDescent="0.7">
      <c r="A336" s="5">
        <v>42310</v>
      </c>
      <c r="B336" s="1">
        <v>3917.3</v>
      </c>
      <c r="C336" s="1">
        <f t="shared" si="6"/>
        <v>25.527786996145302</v>
      </c>
    </row>
    <row r="337" spans="1:3" x14ac:dyDescent="0.7">
      <c r="A337" s="5">
        <v>42339</v>
      </c>
      <c r="B337" s="1">
        <v>3924.63</v>
      </c>
      <c r="C337" s="1">
        <f t="shared" si="6"/>
        <v>25.480108952945884</v>
      </c>
    </row>
    <row r="338" spans="1:3" x14ac:dyDescent="0.7">
      <c r="A338" s="5">
        <v>42373</v>
      </c>
      <c r="B338" s="1">
        <v>3763.99</v>
      </c>
      <c r="C338" s="1">
        <f t="shared" si="6"/>
        <v>26.567551986057349</v>
      </c>
    </row>
    <row r="339" spans="1:3" x14ac:dyDescent="0.7">
      <c r="A339" s="5">
        <v>42401</v>
      </c>
      <c r="B339" s="1">
        <v>3630.46</v>
      </c>
      <c r="C339" s="1">
        <f t="shared" si="6"/>
        <v>27.544718851054686</v>
      </c>
    </row>
    <row r="340" spans="1:3" x14ac:dyDescent="0.7">
      <c r="A340" s="5">
        <v>42430</v>
      </c>
      <c r="B340" s="1">
        <v>3713.7</v>
      </c>
      <c r="C340" s="1">
        <f t="shared" si="6"/>
        <v>26.927323154805183</v>
      </c>
    </row>
    <row r="341" spans="1:3" x14ac:dyDescent="0.7">
      <c r="A341" s="5">
        <v>42461</v>
      </c>
      <c r="B341" s="1">
        <v>3897.66</v>
      </c>
      <c r="C341" s="1">
        <f t="shared" si="6"/>
        <v>25.656419492721273</v>
      </c>
    </row>
    <row r="342" spans="1:3" x14ac:dyDescent="0.7">
      <c r="A342" s="5">
        <v>42492</v>
      </c>
      <c r="B342" s="1">
        <v>3918.53</v>
      </c>
      <c r="C342" s="1">
        <f t="shared" si="6"/>
        <v>25.519773996881483</v>
      </c>
    </row>
    <row r="343" spans="1:3" x14ac:dyDescent="0.7">
      <c r="A343" s="5">
        <v>42522</v>
      </c>
      <c r="B343" s="1">
        <v>3963.1</v>
      </c>
      <c r="C343" s="1">
        <f t="shared" si="6"/>
        <v>25.232772324695315</v>
      </c>
    </row>
    <row r="344" spans="1:3" x14ac:dyDescent="0.7">
      <c r="A344" s="5">
        <v>42552</v>
      </c>
      <c r="B344" s="1">
        <v>3976.68</v>
      </c>
      <c r="C344" s="1">
        <f t="shared" si="6"/>
        <v>25.146604705432672</v>
      </c>
    </row>
    <row r="345" spans="1:3" x14ac:dyDescent="0.7">
      <c r="A345" s="5">
        <v>42583</v>
      </c>
      <c r="B345" s="1">
        <v>4109.28</v>
      </c>
      <c r="C345" s="1">
        <f t="shared" si="6"/>
        <v>24.335163337616322</v>
      </c>
    </row>
    <row r="346" spans="1:3" x14ac:dyDescent="0.7">
      <c r="A346" s="5">
        <v>42614</v>
      </c>
      <c r="B346" s="1">
        <v>4120.17</v>
      </c>
      <c r="C346" s="1">
        <f t="shared" si="6"/>
        <v>24.27084319336338</v>
      </c>
    </row>
    <row r="347" spans="1:3" x14ac:dyDescent="0.7">
      <c r="A347" s="5">
        <v>42646</v>
      </c>
      <c r="B347" s="1">
        <v>4108.13</v>
      </c>
      <c r="C347" s="1">
        <f t="shared" si="6"/>
        <v>24.341975546051366</v>
      </c>
    </row>
    <row r="348" spans="1:3" x14ac:dyDescent="0.7">
      <c r="A348" s="5">
        <v>42675</v>
      </c>
      <c r="B348" s="1">
        <v>4018.47</v>
      </c>
      <c r="C348" s="1">
        <f t="shared" si="6"/>
        <v>24.885093082690677</v>
      </c>
    </row>
    <row r="349" spans="1:3" x14ac:dyDescent="0.7">
      <c r="A349" s="5">
        <v>42705</v>
      </c>
      <c r="B349" s="1">
        <v>4181.1499999999996</v>
      </c>
      <c r="C349" s="1">
        <f t="shared" si="6"/>
        <v>23.916864977338772</v>
      </c>
    </row>
    <row r="350" spans="1:3" x14ac:dyDescent="0.7">
      <c r="A350" s="5">
        <v>42738</v>
      </c>
      <c r="B350" s="1">
        <v>4315.08</v>
      </c>
      <c r="C350" s="1">
        <f t="shared" si="6"/>
        <v>23.174541375826173</v>
      </c>
    </row>
    <row r="351" spans="1:3" x14ac:dyDescent="0.7">
      <c r="A351" s="5">
        <v>42767</v>
      </c>
      <c r="B351" s="1">
        <v>4362.1000000000004</v>
      </c>
      <c r="C351" s="1">
        <f t="shared" si="6"/>
        <v>22.924738084867379</v>
      </c>
    </row>
    <row r="352" spans="1:3" x14ac:dyDescent="0.7">
      <c r="A352" s="5">
        <v>42795</v>
      </c>
      <c r="B352" s="1">
        <v>4595.7299999999996</v>
      </c>
      <c r="C352" s="1">
        <f t="shared" si="6"/>
        <v>21.759328768226158</v>
      </c>
    </row>
    <row r="353" spans="1:3" x14ac:dyDescent="0.7">
      <c r="A353" s="5">
        <v>42828</v>
      </c>
      <c r="B353" s="1">
        <v>4530.9799999999996</v>
      </c>
      <c r="C353" s="1">
        <f t="shared" si="6"/>
        <v>22.070280601547569</v>
      </c>
    </row>
    <row r="354" spans="1:3" x14ac:dyDescent="0.7">
      <c r="A354" s="5">
        <v>42856</v>
      </c>
      <c r="B354" s="1">
        <v>4592.78</v>
      </c>
      <c r="C354" s="1">
        <f t="shared" si="6"/>
        <v>21.773305057067834</v>
      </c>
    </row>
    <row r="355" spans="1:3" x14ac:dyDescent="0.7">
      <c r="A355" s="5">
        <v>42887</v>
      </c>
      <c r="B355" s="1">
        <v>4685.1099999999997</v>
      </c>
      <c r="C355" s="1">
        <f t="shared" si="6"/>
        <v>21.344216037617048</v>
      </c>
    </row>
    <row r="356" spans="1:3" x14ac:dyDescent="0.7">
      <c r="A356" s="5">
        <v>42919</v>
      </c>
      <c r="B356" s="1">
        <v>4689.6099999999997</v>
      </c>
      <c r="C356" s="1">
        <f t="shared" si="6"/>
        <v>21.323734809504415</v>
      </c>
    </row>
    <row r="357" spans="1:3" x14ac:dyDescent="0.7">
      <c r="A357" s="5">
        <v>42948</v>
      </c>
      <c r="B357" s="1">
        <v>4786.2700000000004</v>
      </c>
      <c r="C357" s="1">
        <f t="shared" si="6"/>
        <v>20.893096294191508</v>
      </c>
    </row>
    <row r="358" spans="1:3" x14ac:dyDescent="0.7">
      <c r="A358" s="5">
        <v>42979</v>
      </c>
      <c r="B358" s="1">
        <v>4798.99</v>
      </c>
      <c r="C358" s="1">
        <f t="shared" si="6"/>
        <v>20.83771793648247</v>
      </c>
    </row>
    <row r="359" spans="1:3" x14ac:dyDescent="0.7">
      <c r="A359" s="5">
        <v>43010</v>
      </c>
      <c r="B359" s="1">
        <v>4906.92</v>
      </c>
      <c r="C359" s="1">
        <f t="shared" si="6"/>
        <v>20.379382586225166</v>
      </c>
    </row>
    <row r="360" spans="1:3" x14ac:dyDescent="0.7">
      <c r="A360" s="5">
        <v>43040</v>
      </c>
      <c r="B360" s="1">
        <v>5009.99</v>
      </c>
      <c r="C360" s="1">
        <f t="shared" si="6"/>
        <v>19.960119680877607</v>
      </c>
    </row>
    <row r="361" spans="1:3" x14ac:dyDescent="0.7">
      <c r="A361" s="5">
        <v>43070</v>
      </c>
      <c r="B361" s="1">
        <v>5145.21</v>
      </c>
      <c r="C361" s="1">
        <f t="shared" si="6"/>
        <v>19.43555267909376</v>
      </c>
    </row>
    <row r="362" spans="1:3" x14ac:dyDescent="0.7">
      <c r="A362" s="5">
        <v>43102</v>
      </c>
      <c r="B362" s="1">
        <v>5256.28</v>
      </c>
      <c r="C362" s="1">
        <f t="shared" si="6"/>
        <v>19.02486168925552</v>
      </c>
    </row>
    <row r="363" spans="1:3" x14ac:dyDescent="0.7">
      <c r="A363" s="5">
        <v>43132</v>
      </c>
      <c r="B363" s="1">
        <v>5508.7</v>
      </c>
      <c r="C363" s="1">
        <f t="shared" si="6"/>
        <v>18.153103273004522</v>
      </c>
    </row>
    <row r="364" spans="1:3" x14ac:dyDescent="0.7">
      <c r="A364" s="5">
        <v>43160</v>
      </c>
      <c r="B364" s="1">
        <v>5238.18</v>
      </c>
      <c r="C364" s="1">
        <f t="shared" si="6"/>
        <v>19.090600170288152</v>
      </c>
    </row>
    <row r="365" spans="1:3" x14ac:dyDescent="0.7">
      <c r="A365" s="5">
        <v>43192</v>
      </c>
      <c r="B365" s="1">
        <v>5057.6899999999996</v>
      </c>
      <c r="C365" s="1">
        <f t="shared" si="6"/>
        <v>19.771872139257251</v>
      </c>
    </row>
    <row r="366" spans="1:3" x14ac:dyDescent="0.7">
      <c r="A366" s="5">
        <v>43221</v>
      </c>
      <c r="B366" s="1">
        <v>5206.3100000000004</v>
      </c>
      <c r="C366" s="1">
        <f t="shared" si="6"/>
        <v>19.207461714726936</v>
      </c>
    </row>
    <row r="367" spans="1:3" x14ac:dyDescent="0.7">
      <c r="A367" s="5">
        <v>43252</v>
      </c>
      <c r="B367" s="1">
        <v>5376.29</v>
      </c>
      <c r="C367" s="1">
        <f t="shared" si="6"/>
        <v>18.600187117882406</v>
      </c>
    </row>
    <row r="368" spans="1:3" x14ac:dyDescent="0.7">
      <c r="A368" s="5">
        <v>43283</v>
      </c>
      <c r="B368" s="1">
        <v>5367.49</v>
      </c>
      <c r="C368" s="1">
        <f t="shared" si="6"/>
        <v>18.63068212516465</v>
      </c>
    </row>
    <row r="369" spans="1:3" x14ac:dyDescent="0.7">
      <c r="A369" s="5">
        <v>43313</v>
      </c>
      <c r="B369" s="1">
        <v>5544.19</v>
      </c>
      <c r="C369" s="1">
        <f t="shared" si="6"/>
        <v>18.036899889794544</v>
      </c>
    </row>
    <row r="370" spans="1:3" x14ac:dyDescent="0.7">
      <c r="A370" s="5">
        <v>43347</v>
      </c>
      <c r="B370" s="1">
        <v>5721.86</v>
      </c>
      <c r="C370" s="1">
        <f t="shared" si="6"/>
        <v>17.476834455928667</v>
      </c>
    </row>
    <row r="371" spans="1:3" x14ac:dyDescent="0.7">
      <c r="A371" s="5">
        <v>43374</v>
      </c>
      <c r="B371" s="1">
        <v>5784.45</v>
      </c>
      <c r="C371" s="1">
        <f t="shared" si="6"/>
        <v>17.287728306061943</v>
      </c>
    </row>
    <row r="372" spans="1:3" x14ac:dyDescent="0.7">
      <c r="A372" s="5">
        <v>43405</v>
      </c>
      <c r="B372" s="1">
        <v>5426.33</v>
      </c>
      <c r="C372" s="1">
        <f t="shared" si="6"/>
        <v>18.4286617290139</v>
      </c>
    </row>
    <row r="373" spans="1:3" x14ac:dyDescent="0.7">
      <c r="A373" s="5">
        <v>43437</v>
      </c>
      <c r="B373" s="1">
        <v>5538.86</v>
      </c>
      <c r="C373" s="1">
        <f t="shared" si="6"/>
        <v>18.054256652090864</v>
      </c>
    </row>
    <row r="374" spans="1:3" x14ac:dyDescent="0.7">
      <c r="A374" s="5">
        <v>43467</v>
      </c>
      <c r="B374" s="1">
        <v>4990.5600000000004</v>
      </c>
      <c r="C374" s="1">
        <f t="shared" si="6"/>
        <v>20.037831425731781</v>
      </c>
    </row>
    <row r="375" spans="1:3" x14ac:dyDescent="0.7">
      <c r="A375" s="5">
        <v>43497</v>
      </c>
      <c r="B375" s="1">
        <v>5389.19</v>
      </c>
      <c r="C375" s="1">
        <f t="shared" si="6"/>
        <v>18.555664209278206</v>
      </c>
    </row>
    <row r="376" spans="1:3" x14ac:dyDescent="0.7">
      <c r="A376" s="5">
        <v>43525</v>
      </c>
      <c r="B376" s="1">
        <v>5595.11</v>
      </c>
      <c r="C376" s="1">
        <f t="shared" si="6"/>
        <v>17.872749597416316</v>
      </c>
    </row>
    <row r="377" spans="1:3" x14ac:dyDescent="0.7">
      <c r="A377" s="5">
        <v>43556</v>
      </c>
      <c r="B377" s="1">
        <v>5730.04</v>
      </c>
      <c r="C377" s="1">
        <f t="shared" si="6"/>
        <v>17.451885152634187</v>
      </c>
    </row>
    <row r="378" spans="1:3" x14ac:dyDescent="0.7">
      <c r="A378" s="5">
        <v>43586</v>
      </c>
      <c r="B378" s="1">
        <v>5849.65</v>
      </c>
      <c r="C378" s="1">
        <f t="shared" si="6"/>
        <v>17.095039874180507</v>
      </c>
    </row>
    <row r="379" spans="1:3" x14ac:dyDescent="0.7">
      <c r="A379" s="5">
        <v>43619</v>
      </c>
      <c r="B379" s="1">
        <v>5504.05</v>
      </c>
      <c r="C379" s="1">
        <f t="shared" si="6"/>
        <v>18.168439603564646</v>
      </c>
    </row>
    <row r="380" spans="1:3" x14ac:dyDescent="0.7">
      <c r="A380" s="5">
        <v>43647</v>
      </c>
      <c r="B380" s="1">
        <v>5953.63</v>
      </c>
      <c r="C380" s="1">
        <f t="shared" si="6"/>
        <v>16.796475427596274</v>
      </c>
    </row>
    <row r="381" spans="1:3" x14ac:dyDescent="0.7">
      <c r="A381" s="5">
        <v>43678</v>
      </c>
      <c r="B381" s="1">
        <v>5939.83</v>
      </c>
      <c r="C381" s="1">
        <f t="shared" si="6"/>
        <v>16.835498659052533</v>
      </c>
    </row>
    <row r="382" spans="1:3" x14ac:dyDescent="0.7">
      <c r="A382" s="5">
        <v>43711</v>
      </c>
      <c r="B382" s="1">
        <v>5857.95</v>
      </c>
      <c r="C382" s="1">
        <f t="shared" si="6"/>
        <v>17.070818289674715</v>
      </c>
    </row>
    <row r="383" spans="1:3" x14ac:dyDescent="0.7">
      <c r="A383" s="5">
        <v>43739</v>
      </c>
      <c r="B383" s="1">
        <v>5935.2</v>
      </c>
      <c r="C383" s="1">
        <f t="shared" si="6"/>
        <v>16.848631891090445</v>
      </c>
    </row>
    <row r="384" spans="1:3" x14ac:dyDescent="0.7">
      <c r="A384" s="5">
        <v>43770</v>
      </c>
      <c r="B384" s="1">
        <v>6198.59</v>
      </c>
      <c r="C384" s="1">
        <f t="shared" si="6"/>
        <v>16.132701146551071</v>
      </c>
    </row>
    <row r="385" spans="1:3" x14ac:dyDescent="0.7">
      <c r="A385" s="5">
        <v>43801</v>
      </c>
      <c r="B385" s="1">
        <v>6306.88</v>
      </c>
      <c r="C385" s="1">
        <f t="shared" si="6"/>
        <v>15.8557004414227</v>
      </c>
    </row>
    <row r="386" spans="1:3" x14ac:dyDescent="0.7">
      <c r="A386" s="5">
        <v>43832</v>
      </c>
      <c r="B386" s="1">
        <v>6609.29</v>
      </c>
      <c r="C386" s="1">
        <f t="shared" si="6"/>
        <v>15.130218223137433</v>
      </c>
    </row>
    <row r="387" spans="1:3" x14ac:dyDescent="0.7">
      <c r="A387" s="5">
        <v>43864</v>
      </c>
      <c r="B387" s="1">
        <v>6598.63</v>
      </c>
      <c r="C387" s="1">
        <f t="shared" ref="C387:C433" si="7">$M$1/B387</f>
        <v>15.154660891730556</v>
      </c>
    </row>
    <row r="388" spans="1:3" x14ac:dyDescent="0.7">
      <c r="A388" s="5">
        <v>43892</v>
      </c>
      <c r="B388" s="1">
        <v>6288.64</v>
      </c>
      <c r="C388" s="1">
        <f t="shared" si="7"/>
        <v>15.901689395481375</v>
      </c>
    </row>
    <row r="389" spans="1:3" x14ac:dyDescent="0.7">
      <c r="A389" s="5">
        <v>43922</v>
      </c>
      <c r="B389" s="1">
        <v>5036.6400000000003</v>
      </c>
      <c r="C389" s="1">
        <f t="shared" si="7"/>
        <v>19.854506178722321</v>
      </c>
    </row>
    <row r="390" spans="1:3" x14ac:dyDescent="0.7">
      <c r="A390" s="5">
        <v>43952</v>
      </c>
      <c r="B390" s="1">
        <v>5778.53</v>
      </c>
      <c r="C390" s="1">
        <f t="shared" si="7"/>
        <v>17.305439272617779</v>
      </c>
    </row>
    <row r="391" spans="1:3" x14ac:dyDescent="0.7">
      <c r="A391" s="5">
        <v>43983</v>
      </c>
      <c r="B391" s="1">
        <v>6251.48</v>
      </c>
      <c r="C391" s="1">
        <f t="shared" si="7"/>
        <v>15.996212096975437</v>
      </c>
    </row>
    <row r="392" spans="1:3" x14ac:dyDescent="0.7">
      <c r="A392" s="5">
        <v>44013</v>
      </c>
      <c r="B392" s="1">
        <v>6383.76</v>
      </c>
      <c r="C392" s="1">
        <f t="shared" si="7"/>
        <v>15.664749301352181</v>
      </c>
    </row>
    <row r="393" spans="1:3" x14ac:dyDescent="0.7">
      <c r="A393" s="5">
        <v>44046</v>
      </c>
      <c r="B393" s="1">
        <v>6758.2</v>
      </c>
      <c r="C393" s="1">
        <f t="shared" si="7"/>
        <v>14.796839395105206</v>
      </c>
    </row>
    <row r="394" spans="1:3" x14ac:dyDescent="0.7">
      <c r="A394" s="5">
        <v>44075</v>
      </c>
      <c r="B394" s="1">
        <v>7246.37</v>
      </c>
      <c r="C394" s="1">
        <f t="shared" si="7"/>
        <v>13.800012972012194</v>
      </c>
    </row>
    <row r="395" spans="1:3" x14ac:dyDescent="0.7">
      <c r="A395" s="5">
        <v>44105</v>
      </c>
      <c r="B395" s="1">
        <v>6956.2</v>
      </c>
      <c r="C395" s="1">
        <f t="shared" si="7"/>
        <v>14.375664874500446</v>
      </c>
    </row>
    <row r="396" spans="1:3" x14ac:dyDescent="0.7">
      <c r="A396" s="5">
        <v>44137</v>
      </c>
      <c r="B396" s="1">
        <v>6817.89</v>
      </c>
      <c r="C396" s="1">
        <f t="shared" si="7"/>
        <v>14.667294426868136</v>
      </c>
    </row>
    <row r="397" spans="1:3" x14ac:dyDescent="0.7">
      <c r="A397" s="5">
        <v>44166</v>
      </c>
      <c r="B397" s="1">
        <v>7556.51</v>
      </c>
      <c r="C397" s="1">
        <f t="shared" si="7"/>
        <v>13.233622399758618</v>
      </c>
    </row>
    <row r="398" spans="1:3" x14ac:dyDescent="0.7">
      <c r="A398" s="5">
        <v>44200</v>
      </c>
      <c r="B398" s="1">
        <v>7645.27</v>
      </c>
      <c r="C398" s="1">
        <f t="shared" si="7"/>
        <v>13.079982786742653</v>
      </c>
    </row>
    <row r="399" spans="1:3" x14ac:dyDescent="0.7">
      <c r="A399" s="5">
        <v>44228</v>
      </c>
      <c r="B399" s="1">
        <v>7804.31</v>
      </c>
      <c r="C399" s="1">
        <f t="shared" si="7"/>
        <v>12.813432577639791</v>
      </c>
    </row>
    <row r="400" spans="1:3" x14ac:dyDescent="0.7">
      <c r="A400" s="5">
        <v>44256</v>
      </c>
      <c r="B400" s="1">
        <v>8080.78</v>
      </c>
      <c r="C400" s="1">
        <f t="shared" si="7"/>
        <v>12.375043003274437</v>
      </c>
    </row>
    <row r="401" spans="1:3" x14ac:dyDescent="0.7">
      <c r="A401" s="5">
        <v>44287</v>
      </c>
      <c r="B401" s="1">
        <v>8335.91</v>
      </c>
      <c r="C401" s="1">
        <f t="shared" si="7"/>
        <v>11.996290746901058</v>
      </c>
    </row>
    <row r="402" spans="1:3" x14ac:dyDescent="0.7">
      <c r="A402" s="5">
        <v>44319</v>
      </c>
      <c r="B402" s="1">
        <v>8702.02</v>
      </c>
      <c r="C402" s="1">
        <f t="shared" si="7"/>
        <v>11.491584712515024</v>
      </c>
    </row>
    <row r="403" spans="1:3" x14ac:dyDescent="0.7">
      <c r="A403" s="5">
        <v>44348</v>
      </c>
      <c r="B403" s="1">
        <v>8734.74</v>
      </c>
      <c r="C403" s="1">
        <f t="shared" si="7"/>
        <v>11.448537678282353</v>
      </c>
    </row>
    <row r="404" spans="1:3" x14ac:dyDescent="0.7">
      <c r="A404" s="5">
        <v>44378</v>
      </c>
      <c r="B404" s="1">
        <v>8990.08</v>
      </c>
      <c r="C404" s="1">
        <f t="shared" si="7"/>
        <v>11.123371538406778</v>
      </c>
    </row>
    <row r="405" spans="1:3" x14ac:dyDescent="0.7">
      <c r="A405" s="5">
        <v>44410</v>
      </c>
      <c r="B405" s="1">
        <v>9138.36</v>
      </c>
      <c r="C405" s="1">
        <f t="shared" si="7"/>
        <v>10.942882530344612</v>
      </c>
    </row>
    <row r="406" spans="1:3" x14ac:dyDescent="0.7">
      <c r="A406" s="5">
        <v>44440</v>
      </c>
      <c r="B406" s="1">
        <v>9437.15</v>
      </c>
      <c r="C406" s="1">
        <f t="shared" si="7"/>
        <v>10.596419469861134</v>
      </c>
    </row>
    <row r="407" spans="1:3" x14ac:dyDescent="0.7">
      <c r="A407" s="5">
        <v>44470</v>
      </c>
      <c r="B407" s="1">
        <v>9098.25</v>
      </c>
      <c r="C407" s="1">
        <f t="shared" si="7"/>
        <v>10.991124666831533</v>
      </c>
    </row>
    <row r="408" spans="1:3" x14ac:dyDescent="0.7">
      <c r="A408" s="5">
        <v>44501</v>
      </c>
      <c r="B408" s="1">
        <v>9642.44</v>
      </c>
      <c r="C408" s="1">
        <f t="shared" si="7"/>
        <v>10.370819004318408</v>
      </c>
    </row>
    <row r="409" spans="1:3" x14ac:dyDescent="0.7">
      <c r="A409" s="5">
        <v>44531</v>
      </c>
      <c r="B409" s="1">
        <v>9446.2099999999991</v>
      </c>
      <c r="C409" s="1">
        <f t="shared" si="7"/>
        <v>10.586256286912953</v>
      </c>
    </row>
    <row r="410" spans="1:3" x14ac:dyDescent="0.7">
      <c r="A410" s="5">
        <v>44564</v>
      </c>
      <c r="B410" s="1">
        <v>10050.41</v>
      </c>
      <c r="C410" s="1">
        <f t="shared" si="7"/>
        <v>9.9498428422323073</v>
      </c>
    </row>
    <row r="411" spans="1:3" x14ac:dyDescent="0.7">
      <c r="A411" s="5">
        <v>44593</v>
      </c>
      <c r="B411" s="1">
        <v>9534.9500000000007</v>
      </c>
      <c r="C411" s="1">
        <f t="shared" si="7"/>
        <v>10.487731975521633</v>
      </c>
    </row>
    <row r="412" spans="1:3" x14ac:dyDescent="0.7">
      <c r="A412" s="5">
        <v>44621</v>
      </c>
      <c r="B412" s="1">
        <v>9044.4699999999993</v>
      </c>
      <c r="C412" s="1">
        <f t="shared" si="7"/>
        <v>11.056479815843273</v>
      </c>
    </row>
    <row r="413" spans="1:3" x14ac:dyDescent="0.7">
      <c r="A413" s="5">
        <v>44652</v>
      </c>
      <c r="B413" s="1">
        <v>9559.9500000000007</v>
      </c>
      <c r="C413" s="1">
        <f t="shared" si="7"/>
        <v>10.46030575473721</v>
      </c>
    </row>
    <row r="414" spans="1:3" x14ac:dyDescent="0.7">
      <c r="A414" s="5">
        <v>44683</v>
      </c>
      <c r="B414" s="1">
        <v>8746.0499999999993</v>
      </c>
      <c r="C414" s="1">
        <f t="shared" si="7"/>
        <v>11.433732942299669</v>
      </c>
    </row>
    <row r="415" spans="1:3" x14ac:dyDescent="0.7">
      <c r="A415" s="5">
        <v>44713</v>
      </c>
      <c r="B415" s="1">
        <v>8648.2800000000007</v>
      </c>
      <c r="C415" s="1">
        <f t="shared" si="7"/>
        <v>11.562992872571192</v>
      </c>
    </row>
    <row r="416" spans="1:3" x14ac:dyDescent="0.7">
      <c r="A416" s="5">
        <v>44743</v>
      </c>
      <c r="B416" s="1">
        <v>8077.89</v>
      </c>
      <c r="C416" s="1">
        <f t="shared" si="7"/>
        <v>12.379470381498137</v>
      </c>
    </row>
    <row r="417" spans="1:3" x14ac:dyDescent="0.7">
      <c r="A417" s="5">
        <v>44774</v>
      </c>
      <c r="B417" s="1">
        <v>8705.8700000000008</v>
      </c>
      <c r="C417" s="1">
        <f t="shared" si="7"/>
        <v>11.4865027849026</v>
      </c>
    </row>
    <row r="418" spans="1:3" x14ac:dyDescent="0.7">
      <c r="A418" s="5">
        <v>44805</v>
      </c>
      <c r="B418" s="1">
        <v>8400.9599999999991</v>
      </c>
      <c r="C418" s="1">
        <f t="shared" si="7"/>
        <v>11.903401516017219</v>
      </c>
    </row>
    <row r="419" spans="1:3" x14ac:dyDescent="0.7">
      <c r="A419" s="5">
        <v>44837</v>
      </c>
      <c r="B419" s="1">
        <v>7800</v>
      </c>
      <c r="C419" s="1">
        <f t="shared" si="7"/>
        <v>12.820512820512821</v>
      </c>
    </row>
    <row r="420" spans="1:3" x14ac:dyDescent="0.7">
      <c r="A420" s="5">
        <v>44866</v>
      </c>
      <c r="B420" s="1">
        <v>8185.07</v>
      </c>
      <c r="C420" s="1">
        <f t="shared" si="7"/>
        <v>12.217366497781937</v>
      </c>
    </row>
    <row r="421" spans="1:3" x14ac:dyDescent="0.7">
      <c r="A421" s="5">
        <v>44896</v>
      </c>
      <c r="B421" s="1">
        <v>8671.9</v>
      </c>
      <c r="C421" s="1">
        <f t="shared" si="7"/>
        <v>11.531498287572505</v>
      </c>
    </row>
    <row r="422" spans="1:3" x14ac:dyDescent="0.7">
      <c r="A422" s="5">
        <v>44929</v>
      </c>
      <c r="B422" s="1">
        <v>8145.6</v>
      </c>
      <c r="C422" s="1">
        <f t="shared" si="7"/>
        <v>12.276566489884109</v>
      </c>
    </row>
    <row r="423" spans="1:3" x14ac:dyDescent="0.7">
      <c r="A423" s="5">
        <v>44958</v>
      </c>
      <c r="B423" s="1">
        <v>8782.77</v>
      </c>
      <c r="C423" s="1">
        <f t="shared" si="7"/>
        <v>11.385929496047375</v>
      </c>
    </row>
    <row r="424" spans="1:3" x14ac:dyDescent="0.7">
      <c r="A424" s="5">
        <v>44986</v>
      </c>
      <c r="B424" s="1">
        <v>8440.25</v>
      </c>
      <c r="C424" s="1">
        <f t="shared" si="7"/>
        <v>11.847990284647967</v>
      </c>
    </row>
    <row r="425" spans="1:3" x14ac:dyDescent="0.7">
      <c r="A425" s="5">
        <v>45019</v>
      </c>
      <c r="B425" s="1">
        <v>8823.66</v>
      </c>
      <c r="C425" s="1">
        <f t="shared" si="7"/>
        <v>11.333165602482417</v>
      </c>
    </row>
    <row r="426" spans="1:3" x14ac:dyDescent="0.7">
      <c r="A426" s="5">
        <v>45047</v>
      </c>
      <c r="B426" s="1">
        <v>8924.92</v>
      </c>
      <c r="C426" s="1">
        <f t="shared" si="7"/>
        <v>11.204582225947123</v>
      </c>
    </row>
    <row r="427" spans="1:3" x14ac:dyDescent="0.7">
      <c r="A427" s="5">
        <v>45078</v>
      </c>
      <c r="B427" s="1">
        <v>9057.17</v>
      </c>
      <c r="C427" s="1">
        <f t="shared" si="7"/>
        <v>11.040976375622849</v>
      </c>
    </row>
    <row r="428" spans="1:3" x14ac:dyDescent="0.7">
      <c r="A428" s="5">
        <v>45110</v>
      </c>
      <c r="B428" s="1">
        <v>9571.35</v>
      </c>
      <c r="C428" s="1">
        <f t="shared" si="7"/>
        <v>10.447846959937731</v>
      </c>
    </row>
    <row r="429" spans="1:3" x14ac:dyDescent="0.7">
      <c r="A429" s="5">
        <v>45139</v>
      </c>
      <c r="B429" s="1">
        <v>9840.7099999999991</v>
      </c>
      <c r="C429" s="1">
        <f t="shared" si="7"/>
        <v>10.161868401771825</v>
      </c>
    </row>
    <row r="430" spans="1:3" x14ac:dyDescent="0.7">
      <c r="A430" s="5">
        <v>45170</v>
      </c>
      <c r="B430" s="1">
        <v>9727.64</v>
      </c>
      <c r="C430" s="1">
        <f t="shared" si="7"/>
        <v>10.27998569025992</v>
      </c>
    </row>
    <row r="431" spans="1:3" x14ac:dyDescent="0.7">
      <c r="A431" s="5">
        <v>45201</v>
      </c>
      <c r="B431" s="1">
        <v>9247.51</v>
      </c>
      <c r="C431" s="1">
        <f t="shared" si="7"/>
        <v>10.813721747800219</v>
      </c>
    </row>
    <row r="432" spans="1:3" x14ac:dyDescent="0.7">
      <c r="A432" s="5">
        <v>45231</v>
      </c>
      <c r="B432" s="1">
        <v>9147.4500000000007</v>
      </c>
      <c r="C432" s="1">
        <f t="shared" si="7"/>
        <v>10.932008373918414</v>
      </c>
    </row>
    <row r="433" spans="1:3" x14ac:dyDescent="0.7">
      <c r="A433" s="5">
        <v>45261</v>
      </c>
      <c r="B433" s="1">
        <v>9937.89</v>
      </c>
      <c r="C433" s="1">
        <f t="shared" si="7"/>
        <v>10.062498176172205</v>
      </c>
    </row>
    <row r="434" spans="1:3" x14ac:dyDescent="0.7">
      <c r="A434" s="5">
        <v>45293</v>
      </c>
      <c r="B434" s="1">
        <v>10269.69</v>
      </c>
      <c r="C434" s="1">
        <f>$M$1*4/B434</f>
        <v>38.949569071705184</v>
      </c>
    </row>
    <row r="435" spans="1:3" x14ac:dyDescent="0.7">
      <c r="A435" s="5">
        <v>45323</v>
      </c>
      <c r="B435" s="1">
        <v>10633.14</v>
      </c>
      <c r="C435" s="1">
        <f t="shared" ref="C435:C437" si="8">$M$1*4/B435</f>
        <v>37.618238826912844</v>
      </c>
    </row>
    <row r="436" spans="1:3" x14ac:dyDescent="0.7">
      <c r="A436" s="5">
        <v>45352</v>
      </c>
      <c r="B436" s="1">
        <v>11151.34</v>
      </c>
      <c r="C436" s="1">
        <f t="shared" si="8"/>
        <v>35.870128612346136</v>
      </c>
    </row>
    <row r="437" spans="1:3" x14ac:dyDescent="0.7">
      <c r="A437" s="5">
        <v>45383</v>
      </c>
      <c r="B437" s="1">
        <v>11395.08</v>
      </c>
      <c r="C437" s="1">
        <f t="shared" si="8"/>
        <v>35.102868957479892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SPXTR(1988～)</vt:lpstr>
      <vt:lpstr>SPXTR(1988～) (2)</vt:lpstr>
      <vt:lpstr>SPXTR(1988～)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2024-02-09T00:39:42Z</dcterms:created>
  <dcterms:modified xsi:type="dcterms:W3CDTF">2024-04-04T13:52:47Z</dcterms:modified>
</cp:coreProperties>
</file>